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48224DA0-1479-43AD-89D6-8CEE88172E45}" xr6:coauthVersionLast="47" xr6:coauthVersionMax="47" xr10:uidLastSave="{00000000-0000-0000-0000-000000000000}"/>
  <bookViews>
    <workbookView xWindow="4365" yWindow="0" windowWidth="31875" windowHeight="20985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List!$A$1:$Z$346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3" l="1"/>
  <c r="B344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90" i="4" s="1"/>
  <c r="N2" i="6"/>
  <c r="M2" i="6"/>
  <c r="L2" i="6"/>
  <c r="K2" i="6"/>
  <c r="J2" i="6"/>
  <c r="I2" i="6"/>
  <c r="H2" i="6"/>
  <c r="G2" i="6"/>
  <c r="F2" i="6"/>
  <c r="E2" i="6"/>
  <c r="D2" i="6"/>
  <c r="C2" i="6"/>
  <c r="B2" i="6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89" i="4" s="1"/>
  <c r="B309" i="2"/>
  <c r="B80" i="2"/>
  <c r="B65" i="2"/>
  <c r="B59" i="2"/>
  <c r="B56" i="2"/>
  <c r="B90" i="2"/>
  <c r="B46" i="2"/>
  <c r="B17" i="2"/>
  <c r="B16" i="2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88" i="4" s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B7" i="3" s="1"/>
  <c r="C90" i="4"/>
  <c r="K3" i="6"/>
  <c r="J3" i="6"/>
  <c r="I3" i="6"/>
  <c r="G3" i="6"/>
  <c r="D3" i="6"/>
  <c r="H3" i="6"/>
  <c r="E3" i="6"/>
  <c r="N3" i="6"/>
  <c r="F3" i="6"/>
  <c r="M3" i="6"/>
  <c r="B3" i="6"/>
  <c r="L3" i="6"/>
  <c r="C3" i="6"/>
  <c r="C89" i="4"/>
  <c r="C87" i="4"/>
  <c r="C88" i="4"/>
  <c r="B20" i="3" a="1"/>
  <c r="B20" i="3" s="1"/>
  <c r="B17" i="3"/>
  <c r="B16" i="3"/>
  <c r="B15" i="3"/>
  <c r="B14" i="3"/>
  <c r="B19" i="3"/>
  <c r="B18" i="3"/>
  <c r="C86" i="4"/>
  <c r="W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<sst xmlns="http://schemas.openxmlformats.org/spreadsheetml/2006/main" count="2795" uniqueCount="1774">
  <si>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</si>
  <si>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</si>
  <si>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</si>
  <si>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</si>
  <si>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</si>
  <si>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</si>
  <si>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</si>
  <si>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</si>
  <si>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</si>
  <si>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</si>
  <si>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</si>
  <si>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</si>
  <si>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</si>
  <si>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</si>
  <si>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</si>
  <si>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</si>
  <si>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</si>
  <si>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</si>
  <si>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</si>
  <si>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</si>
  <si>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</si>
  <si>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</si>
  <si>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</si>
  <si>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</si>
  <si>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</si>
  <si>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</si>
  <si>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</si>
  <si>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</si>
  <si>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</si>
  <si>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</si>
  <si>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</si>
  <si>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</si>
  <si>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</si>
  <si>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</si>
  <si>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</si>
  <si>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</si>
  <si>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</si>
  <si>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</si>
  <si>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</si>
  <si>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</si>
  <si>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</si>
  <si>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</si>
  <si>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</si>
  <si>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</si>
  <si>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</si>
  <si>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</si>
  <si>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</si>
  <si>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</si>
  <si>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</si>
  <si>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</si>
  <si>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</si>
  <si>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</si>
  <si>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</si>
  <si>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</si>
  <si>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</si>
  <si>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</si>
  <si>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</si>
  <si>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</si>
  <si>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</si>
  <si>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</si>
  <si>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</si>
  <si>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</si>
  <si>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</si>
  <si>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</si>
  <si>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</si>
  <si>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</si>
  <si>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</si>
  <si>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</si>
  <si>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</si>
  <si>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</si>
  <si>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</si>
  <si>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</si>
  <si>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</si>
  <si>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</si>
  <si>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</si>
  <si>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</si>
  <si>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</si>
  <si>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</si>
  <si>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</si>
  <si>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</si>
  <si>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</si>
  <si>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</si>
  <si>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</si>
  <si>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</si>
  <si>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</si>
  <si>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</si>
  <si>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</si>
  <si>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</si>
  <si>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</si>
  <si>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</si>
  <si>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</si>
  <si>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</si>
  <si>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</si>
  <si>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</si>
  <si>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</si>
  <si>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</si>
  <si>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</si>
  <si>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</si>
  <si>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</si>
  <si>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</si>
  <si>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</si>
  <si>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</si>
  <si>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</si>
  <si>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</si>
  <si>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</si>
  <si>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</si>
  <si>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</si>
  <si>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</si>
  <si>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</si>
  <si>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</si>
  <si>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</si>
  <si>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</si>
  <si>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</si>
  <si>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</si>
  <si>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</si>
  <si>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</si>
  <si>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</si>
  <si>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</si>
  <si>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</si>
  <si>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</si>
  <si>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</si>
  <si>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</si>
  <si>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</si>
  <si>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</si>
  <si>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</si>
  <si>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</si>
  <si>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</si>
  <si>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</si>
  <si>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</si>
  <si>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</si>
  <si>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</si>
  <si>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</si>
  <si>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</si>
  <si>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</si>
  <si>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</si>
  <si>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</si>
  <si>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</si>
  <si>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</si>
  <si>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</si>
  <si>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</si>
  <si>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</si>
  <si>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</si>
  <si>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</si>
  <si>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</si>
  <si>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</si>
  <si>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</si>
  <si>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</si>
  <si>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</si>
  <si>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</si>
  <si>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</si>
  <si>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</si>
  <si>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</si>
  <si>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</si>
  <si>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</si>
  <si>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</si>
  <si>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</si>
  <si>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</si>
  <si>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</si>
  <si>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</si>
  <si>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</si>
  <si>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</si>
  <si>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</si>
  <si>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</si>
  <si>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</si>
  <si>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</si>
  <si>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</si>
  <si>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</si>
  <si>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</si>
  <si>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</si>
  <si>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</si>
  <si>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</si>
  <si>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</si>
  <si>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</si>
  <si>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</si>
  <si>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</si>
  <si>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</si>
  <si>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</si>
  <si>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</si>
  <si>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</si>
  <si>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</si>
  <si>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</si>
  <si>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</si>
  <si>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</si>
  <si>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</si>
  <si>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</si>
  <si>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</si>
  <si>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</si>
  <si>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</si>
  <si>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</si>
  <si>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</si>
  <si>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</si>
  <si>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</si>
  <si>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</si>
  <si>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</si>
  <si>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</si>
  <si>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</si>
  <si>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</si>
  <si>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</si>
  <si>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</si>
  <si>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</si>
  <si>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</si>
  <si>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</si>
  <si>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</si>
  <si>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</si>
  <si>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</si>
  <si>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</si>
  <si>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</si>
  <si>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</si>
  <si>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</si>
  <si>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</si>
  <si>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</si>
  <si>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</si>
  <si>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</si>
  <si>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</si>
  <si>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</si>
  <si>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</si>
  <si>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</si>
  <si>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</si>
  <si>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</si>
  <si>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</si>
  <si>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</si>
  <si>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</si>
  <si>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</si>
  <si>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</si>
  <si>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</si>
  <si>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</si>
  <si>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</si>
  <si>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</si>
  <si>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</si>
  <si>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</si>
  <si>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</si>
  <si>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</si>
  <si>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</si>
  <si>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</si>
  <si>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</si>
  <si>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</si>
  <si>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</si>
  <si>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</si>
  <si>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</si>
  <si>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</si>
  <si>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</si>
  <si>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</si>
  <si>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</si>
  <si>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</si>
  <si>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</si>
  <si>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</si>
  <si>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</si>
  <si>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</si>
  <si>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</si>
  <si>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</si>
  <si>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</si>
  <si>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</si>
  <si>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</si>
  <si>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</si>
  <si>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</si>
  <si>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</si>
  <si>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</si>
  <si>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</si>
  <si>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</si>
  <si>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</si>
  <si>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</si>
  <si>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</si>
  <si>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</si>
  <si>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</si>
  <si>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</si>
  <si>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</si>
  <si>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</si>
  <si>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</si>
  <si>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</si>
  <si>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</si>
  <si>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</si>
  <si>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</si>
  <si>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</si>
  <si>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</si>
  <si>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</si>
  <si>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</si>
  <si>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</si>
  <si>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</si>
  <si>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</si>
  <si>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</si>
  <si>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</si>
  <si>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</si>
  <si>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</si>
  <si>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</si>
  <si>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</si>
  <si>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</si>
  <si>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</si>
  <si>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</si>
  <si>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</si>
  <si>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</si>
  <si>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</si>
  <si>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</si>
  <si>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</si>
  <si>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</si>
  <si>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</si>
  <si>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</si>
  <si>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</si>
  <si>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</si>
  <si>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</si>
  <si>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</si>
  <si>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</si>
  <si>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</si>
  <si>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</si>
  <si>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</si>
  <si>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</si>
  <si>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</si>
  <si>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</si>
  <si>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</si>
  <si>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</si>
  <si>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</si>
  <si>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</si>
  <si>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</si>
  <si>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</si>
  <si>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</si>
  <si>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</si>
  <si>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</si>
  <si>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</si>
  <si>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</si>
  <si>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</si>
  <si>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</si>
  <si>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</si>
  <si>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</si>
  <si>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</si>
  <si>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</si>
  <si>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</si>
  <si>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</si>
  <si>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</si>
  <si>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</si>
  <si>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</si>
  <si>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</si>
  <si>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</si>
  <si>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</si>
  <si>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</si>
  <si>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</si>
  <si>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</si>
  <si>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</si>
  <si>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</si>
  <si>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</si>
  <si>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</si>
  <si>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</si>
  <si>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</si>
  <si>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</si>
  <si>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</si>
  <si>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</si>
  <si>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</si>
  <si>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</si>
  <si>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</si>
  <si>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</si>
  <si>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</si>
  <si>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</si>
  <si>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</si>
  <si>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</si>
  <si>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</si>
  <si>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</si>
  <si>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</si>
  <si>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</si>
  <si>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</si>
  <si>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</si>
  <si>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</si>
  <si>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</si>
  <si>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</si>
  <si>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</si>
  <si>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</si>
  <si>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</si>
  <si>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</si>
  <si>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</si>
  <si>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</si>
  <si>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</si>
  <si>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</si>
  <si>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</si>
  <si>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</si>
  <si>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</si>
  <si>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</si>
  <si>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</si>
  <si>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</si>
  <si>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</si>
  <si>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</si>
  <si>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</si>
  <si>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</si>
  <si>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</si>
  <si>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</si>
  <si>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</si>
  <si>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</si>
  <si>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</si>
  <si>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</si>
  <si>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</si>
  <si>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</si>
  <si>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</si>
  <si>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</si>
  <si>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</si>
  <si>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</si>
  <si>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</si>
  <si>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</si>
  <si>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</si>
  <si>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</si>
  <si>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</si>
  <si>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</si>
  <si>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</si>
  <si>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</si>
  <si>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</si>
  <si>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</si>
  <si>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</si>
  <si>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</si>
  <si>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</si>
  <si>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</si>
  <si>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</si>
  <si>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</si>
  <si>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</si>
  <si>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</si>
  <si>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</si>
  <si>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</si>
  <si>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</si>
  <si>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</si>
  <si>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</si>
  <si>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</si>
  <si>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</si>
  <si>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</si>
  <si>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</si>
  <si>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</si>
  <si>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</si>
  <si>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</si>
  <si>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</si>
  <si>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</si>
  <si>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</si>
  <si>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</si>
  <si>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</si>
  <si>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</si>
  <si>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</si>
  <si>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</si>
  <si>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</si>
  <si>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</si>
  <si>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</si>
  <si>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</si>
  <si>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</si>
  <si>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</si>
  <si>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</si>
  <si>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</si>
  <si>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</si>
  <si>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</si>
  <si>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</si>
  <si>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</si>
  <si>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</si>
  <si>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</si>
  <si>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</si>
  <si>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</si>
  <si>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</si>
  <si>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</si>
  <si>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</si>
  <si>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</si>
  <si>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</si>
  <si>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</si>
  <si>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</si>
  <si>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</si>
  <si>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</si>
  <si>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</si>
  <si>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</si>
  <si>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</si>
  <si>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</si>
  <si>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</si>
  <si>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</si>
  <si>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</si>
  <si>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</si>
  <si>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</si>
  <si>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</si>
  <si>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</si>
  <si>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</si>
  <si>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</si>
  <si>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</si>
  <si>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</si>
  <si>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</si>
  <si>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</si>
  <si>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</si>
  <si>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</si>
  <si>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</si>
  <si>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</si>
  <si>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</si>
  <si>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</si>
  <si>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</si>
  <si>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</si>
  <si>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</si>
  <si>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</si>
  <si>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</si>
  <si>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</si>
  <si>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</si>
  <si>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</si>
  <si>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</si>
  <si>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</si>
  <si>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</si>
  <si>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</si>
  <si>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</si>
  <si>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</si>
  <si>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</si>
  <si>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</si>
  <si>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</si>
  <si>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</si>
  <si>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</si>
  <si>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</si>
  <si>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</si>
  <si>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</si>
  <si>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</si>
  <si>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</si>
  <si>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</si>
  <si>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</si>
  <si>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</si>
  <si>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</si>
  <si>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</si>
  <si>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</si>
  <si>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</si>
  <si>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</si>
  <si>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</si>
  <si>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</si>
  <si>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</si>
  <si>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</si>
  <si>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</si>
  <si>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</si>
  <si>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</si>
  <si>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</si>
  <si>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</si>
  <si>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</si>
  <si>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</si>
  <si>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</si>
  <si>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</si>
  <si>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</si>
  <si>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</si>
  <si>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</si>
  <si>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</si>
  <si>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</si>
  <si>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</si>
  <si>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</si>
  <si>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</si>
  <si>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</si>
  <si>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</si>
  <si>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</si>
  <si>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</si>
  <si>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</si>
  <si>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</si>
  <si>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</si>
  <si>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</si>
  <si>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</si>
  <si>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</si>
  <si>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</si>
  <si>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</si>
  <si>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</si>
  <si>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</si>
  <si>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</si>
  <si>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</si>
  <si>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</si>
  <si>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</si>
  <si>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</si>
  <si>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</si>
  <si>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</si>
  <si>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</si>
  <si>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</si>
  <si>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</si>
  <si>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</si>
  <si>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</si>
  <si>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</si>
  <si>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</si>
  <si>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</si>
  <si>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</si>
  <si>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</si>
  <si>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</si>
  <si>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</si>
  <si>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</si>
  <si>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</si>
  <si>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</si>
  <si>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</si>
  <si>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</si>
  <si>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</si>
  <si>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</si>
  <si>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</si>
  <si>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</si>
  <si>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</si>
  <si>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</si>
  <si>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</si>
  <si>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</si>
  <si>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</si>
  <si>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</si>
  <si>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</si>
  <si>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</si>
  <si>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</si>
  <si>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</si>
  <si>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</si>
  <si>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</si>
  <si>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</si>
  <si>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</si>
  <si>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</si>
  <si>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</si>
  <si>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</si>
  <si>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</si>
  <si>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</si>
  <si>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</si>
  <si>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</si>
  <si>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</si>
  <si>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</si>
  <si>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</si>
  <si>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</si>
  <si>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</si>
  <si>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</si>
  <si>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</si>
  <si>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</si>
  <si>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</si>
  <si>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</si>
  <si>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</si>
  <si>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</si>
  <si>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</si>
  <si>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</si>
  <si>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</si>
  <si>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</si>
  <si>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</si>
  <si>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</si>
  <si>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</si>
  <si>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</si>
  <si>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</si>
  <si>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</si>
  <si>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</si>
  <si>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</si>
  <si>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</si>
  <si>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</si>
  <si>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</si>
  <si>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</si>
  <si>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</si>
  <si>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</si>
  <si>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</si>
  <si>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</si>
  <si>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</si>
  <si>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</si>
  <si>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</si>
  <si>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</si>
  <si>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</si>
  <si>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</si>
  <si>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</si>
  <si>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</si>
  <si>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</si>
  <si>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</si>
  <si>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</si>
  <si>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</si>
  <si>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</si>
  <si>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</si>
  <si>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</si>
  <si>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</si>
  <si>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</si>
  <si>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</si>
  <si>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</si>
  <si>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</si>
  <si>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</si>
  <si>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</si>
  <si>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</si>
  <si>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</si>
  <si>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</si>
  <si>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</si>
  <si>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</si>
  <si>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</si>
  <si>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</si>
  <si>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</si>
  <si>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</si>
  <si>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</si>
  <si>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</si>
  <si>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</si>
  <si>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</si>
  <si>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</si>
  <si>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</si>
  <si>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</si>
  <si>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</si>
  <si>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</si>
  <si>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</si>
  <si>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</si>
  <si>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</si>
  <si>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</si>
  <si>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</si>
  <si>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</si>
  <si>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</si>
  <si>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</si>
  <si>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</si>
  <si>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</si>
  <si>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</si>
  <si>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</si>
  <si>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</si>
  <si>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propylene oxide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</si>
  <si>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</si>
  <si>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</si>
  <si>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</si>
  <si>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</si>
  <si>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</si>
  <si>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</si>
  <si>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</si>
  <si>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</si>
  <si>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</si>
  <si>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</si>
  <si>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</si>
  <si>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</si>
  <si>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</si>
  <si>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</si>
  <si>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</si>
  <si>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</si>
  <si>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</si>
  <si>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</si>
  <si>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</si>
  <si>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</si>
  <si>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</si>
  <si>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</si>
  <si>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</si>
  <si>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</si>
  <si>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</si>
  <si>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</si>
  <si>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</si>
  <si>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</si>
  <si>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</si>
  <si>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</si>
  <si>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</si>
  <si>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</si>
  <si>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</si>
  <si>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</si>
  <si>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</si>
  <si>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</si>
  <si>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</si>
  <si>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</si>
  <si>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</si>
  <si>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</si>
  <si>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</si>
  <si>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</si>
  <si>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</si>
  <si>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</si>
  <si>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</si>
  <si>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</si>
  <si>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</si>
  <si>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</si>
  <si>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</si>
  <si>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</si>
  <si>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</si>
  <si>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</si>
  <si>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</si>
  <si>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</si>
  <si>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</si>
  <si>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</si>
  <si>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</si>
  <si>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</si>
  <si>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</si>
  <si>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</si>
  <si>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</si>
  <si>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</si>
  <si>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</si>
  <si>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</si>
  <si>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</si>
  <si>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</si>
  <si>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</si>
  <si>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</si>
  <si>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</si>
  <si>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</si>
  <si>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</si>
  <si>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</si>
  <si>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</si>
  <si>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</si>
  <si>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</si>
  <si>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</si>
  <si>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</si>
  <si>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</si>
  <si>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</si>
  <si>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</si>
  <si>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</si>
  <si>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</si>
  <si>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</si>
  <si>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</si>
  <si>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</si>
  <si>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</si>
  <si>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</si>
  <si>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</si>
  <si>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</si>
  <si>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</si>
  <si>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</si>
  <si>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</si>
  <si>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</si>
  <si>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</si>
  <si>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</si>
  <si>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</si>
  <si>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</si>
  <si>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</si>
  <si>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</si>
  <si>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</si>
  <si>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</si>
  <si>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</si>
  <si>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</si>
  <si>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</si>
  <si>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</si>
  <si>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</si>
  <si>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</si>
  <si>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</si>
  <si>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</si>
  <si>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</si>
  <si>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</si>
  <si>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</si>
  <si>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</si>
  <si>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</si>
  <si>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</si>
  <si>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</si>
  <si>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</si>
  <si>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</si>
  <si>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</si>
  <si>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</si>
  <si>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</si>
  <si>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</si>
  <si>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</si>
  <si>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</si>
  <si>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</si>
  <si>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</si>
  <si>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</si>
  <si>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</si>
  <si>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</si>
  <si>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</si>
  <si>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</si>
  <si>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</si>
  <si>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</si>
  <si>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</si>
  <si>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</si>
  <si>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</si>
  <si>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</si>
  <si>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</si>
  <si>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</si>
  <si>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</si>
  <si>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</si>
  <si>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</si>
  <si>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</si>
  <si>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</si>
  <si>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</si>
  <si>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</si>
  <si>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</si>
  <si>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</si>
  <si>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</si>
  <si>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</si>
  <si>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</si>
  <si>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</si>
  <si>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</si>
  <si>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</si>
  <si>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</si>
  <si>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</si>
  <si>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</si>
  <si>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</si>
  <si>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</si>
  <si>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</si>
  <si>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</si>
  <si>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</si>
  <si>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</si>
  <si>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</si>
  <si>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</si>
  <si>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</si>
  <si>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</si>
  <si>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</si>
  <si>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</si>
  <si>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</si>
  <si>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</si>
  <si>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</si>
  <si>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</si>
  <si>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</si>
  <si>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</si>
  <si>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</si>
  <si>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</si>
  <si>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</si>
  <si>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</si>
  <si>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</si>
  <si>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</si>
  <si>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</si>
  <si>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</si>
  <si>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</si>
  <si>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</si>
  <si>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</si>
  <si>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</si>
  <si>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</si>
  <si>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</si>
  <si>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</si>
  <si>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</si>
  <si>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</si>
  <si>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</si>
  <si>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</si>
  <si>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</si>
  <si>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</si>
  <si>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</si>
  <si>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</si>
  <si>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</si>
  <si>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</si>
  <si>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</si>
  <si>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</si>
  <si>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</si>
  <si>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</si>
  <si>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</si>
  <si>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</si>
  <si>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</si>
  <si>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</si>
  <si>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</si>
  <si>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</si>
  <si>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</si>
  <si>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</si>
  <si>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</si>
  <si>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</si>
  <si>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</si>
  <si>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</si>
  <si>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</si>
  <si>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</si>
  <si>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</si>
  <si>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</si>
  <si>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</si>
  <si>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</si>
  <si>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</si>
  <si>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</si>
  <si>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</si>
  <si>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</si>
  <si>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</si>
  <si>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</si>
  <si>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</si>
  <si>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</si>
  <si>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</si>
  <si>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</si>
  <si>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</si>
  <si>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</si>
  <si>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</si>
  <si>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</si>
  <si>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</si>
  <si>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</si>
  <si>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</si>
  <si>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</si>
  <si>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</si>
  <si>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</si>
  <si>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</si>
  <si>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</si>
  <si>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</si>
  <si>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</si>
  <si>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</si>
  <si>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</si>
  <si>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</si>
  <si>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</si>
  <si>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</si>
  <si>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</si>
  <si>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</si>
  <si>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</si>
  <si>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</si>
  <si>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</si>
  <si>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</si>
  <si>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</si>
  <si>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</si>
  <si>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</si>
  <si>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</si>
  <si>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</si>
  <si>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</si>
  <si>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</si>
  <si>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</si>
  <si>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</si>
  <si>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</si>
  <si>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</si>
  <si>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</si>
  <si>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</si>
  <si>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</si>
  <si>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</si>
  <si>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</si>
  <si>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</si>
  <si>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</si>
  <si>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</si>
  <si>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</si>
  <si>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</si>
  <si>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</si>
  <si>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</si>
  <si>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</si>
  <si>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</si>
  <si>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</si>
  <si>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</si>
  <si>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</si>
  <si>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</si>
  <si>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</si>
  <si>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</si>
  <si>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</si>
  <si>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</si>
  <si>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</si>
  <si>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</si>
  <si>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</si>
  <si>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</si>
  <si>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</si>
  <si>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</si>
  <si>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</si>
  <si>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</si>
  <si>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</si>
  <si>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</si>
  <si>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</si>
  <si>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</si>
  <si>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</si>
  <si>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</si>
  <si>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</si>
  <si>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</si>
  <si>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</si>
  <si>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</si>
  <si>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</si>
  <si>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</si>
  <si>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</si>
  <si>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</si>
  <si>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</si>
  <si>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</si>
  <si>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</si>
  <si>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</si>
  <si>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</si>
  <si>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</si>
  <si>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</si>
  <si>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</si>
  <si>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</si>
  <si>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</si>
  <si>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</si>
  <si>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</si>
  <si>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</si>
  <si>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</si>
  <si>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</si>
  <si>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</si>
  <si>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</si>
  <si>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</si>
  <si>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</si>
  <si>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</si>
  <si>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</si>
  <si>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</si>
  <si>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</si>
  <si>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</si>
  <si>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</si>
  <si>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</si>
  <si>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</si>
  <si>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</si>
  <si>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</si>
  <si>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</si>
  <si>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</si>
  <si>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</si>
  <si>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</si>
  <si>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</si>
  <si>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</si>
  <si>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</si>
  <si>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</si>
  <si>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</si>
  <si>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</si>
  <si>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</si>
  <si>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</si>
  <si>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</si>
  <si>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</si>
  <si>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</si>
  <si>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</si>
  <si>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</si>
  <si>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</si>
  <si>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</si>
  <si>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</si>
  <si>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</si>
  <si>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</si>
  <si>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</si>
  <si>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</si>
  <si>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</si>
  <si>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</si>
  <si>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</si>
  <si>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</si>
  <si>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</si>
  <si>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</si>
  <si>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</si>
  <si>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</si>
  <si>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</si>
  <si>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</si>
  <si>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</si>
  <si>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</si>
  <si>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</si>
  <si>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</si>
  <si>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</si>
  <si>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</si>
  <si>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</si>
  <si>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</si>
  <si>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</si>
  <si>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</si>
  <si>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</si>
  <si>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</si>
  <si>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</si>
  <si>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</si>
  <si>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</si>
  <si>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</si>
  <si>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</si>
  <si>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</si>
  <si>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</si>
  <si>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</si>
  <si>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</si>
  <si>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</si>
  <si>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</si>
  <si>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</si>
  <si>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</si>
  <si>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</si>
  <si>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</si>
  <si>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</si>
  <si>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</si>
  <si>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</si>
  <si>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</si>
  <si>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</si>
  <si>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</si>
  <si>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</si>
  <si>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</si>
  <si>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</si>
  <si>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</si>
  <si>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</si>
  <si>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</si>
  <si>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</si>
  <si>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</si>
  <si>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</si>
  <si>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</si>
  <si>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</si>
  <si>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</si>
  <si>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</si>
  <si>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</si>
  <si>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</si>
  <si>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</si>
  <si>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</si>
  <si>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</si>
  <si>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</si>
  <si>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</si>
  <si>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</si>
  <si>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</si>
  <si>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</si>
  <si>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</si>
  <si>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</si>
  <si>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</si>
  <si>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</si>
  <si>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</si>
  <si>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</si>
  <si>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</si>
  <si>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</si>
  <si>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</si>
  <si>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</si>
  <si>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</si>
  <si>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</si>
  <si>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</si>
  <si>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</si>
  <si>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</si>
  <si>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</si>
  <si>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</si>
  <si>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</si>
  <si>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</si>
  <si>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</si>
  <si>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</si>
  <si>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</si>
  <si>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</si>
  <si>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</si>
  <si>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</si>
  <si>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</si>
  <si>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</si>
  <si>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</si>
  <si>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</si>
  <si>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</si>
  <si>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</si>
  <si>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</si>
  <si>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</si>
  <si>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</si>
  <si>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</si>
  <si>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</si>
  <si>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</si>
  <si>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</si>
  <si>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</si>
  <si>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</si>
  <si>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</si>
  <si>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</si>
  <si>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</si>
  <si>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</si>
  <si>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</si>
  <si>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</si>
  <si>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</si>
  <si>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</si>
  <si>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</si>
  <si>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</si>
  <si>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</si>
  <si>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</si>
  <si>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</si>
  <si>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</si>
  <si>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</si>
  <si>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</si>
  <si>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</si>
  <si>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</si>
  <si>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</si>
  <si>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</si>
  <si>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</si>
  <si>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</si>
  <si>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</si>
  <si>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</si>
  <si>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</si>
  <si>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</si>
  <si>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</si>
  <si>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</si>
  <si>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</si>
  <si>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</si>
  <si>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</si>
  <si>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</si>
  <si>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</si>
  <si>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</si>
  <si>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</si>
  <si>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</si>
  <si>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</si>
  <si>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</si>
  <si>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</si>
  <si>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</si>
  <si>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</si>
  <si>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</si>
  <si>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</si>
  <si>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</si>
  <si>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</si>
  <si>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</si>
  <si>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</si>
  <si>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</si>
  <si>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</si>
  <si>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</si>
  <si>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</si>
  <si>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</si>
  <si>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</si>
  <si>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</si>
  <si>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</si>
  <si>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</si>
  <si>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</si>
  <si>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</si>
  <si>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</si>
  <si>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</si>
  <si>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</si>
  <si>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</si>
  <si>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</si>
  <si>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</si>
  <si>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</si>
  <si>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</si>
  <si>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</si>
  <si>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</si>
  <si>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</si>
  <si>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</si>
  <si>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</si>
  <si>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</si>
  <si>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</si>
  <si>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</si>
  <si>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</si>
  <si>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</si>
  <si>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</si>
  <si>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</si>
  <si>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</si>
  <si>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</si>
  <si>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</si>
  <si>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</si>
  <si>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</si>
  <si>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</si>
  <si>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</si>
  <si>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</si>
  <si>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</si>
  <si>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</si>
  <si>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</si>
  <si>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</si>
  <si>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</si>
  <si>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</si>
  <si>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</si>
  <si>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</si>
  <si>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</si>
  <si>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</si>
  <si>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</si>
  <si>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</si>
  <si>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</si>
  <si>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</si>
  <si>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</si>
  <si>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</si>
  <si>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</si>
  <si>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</si>
  <si>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</si>
  <si>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</si>
  <si>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</si>
  <si>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</si>
  <si>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</si>
  <si>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</si>
  <si>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</si>
  <si>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</si>
  <si>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</si>
  <si>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</si>
  <si>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</si>
  <si>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</si>
  <si>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</si>
  <si>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</si>
  <si>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</si>
  <si>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</si>
  <si>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</si>
  <si>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</si>
  <si>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</si>
  <si>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</si>
  <si>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</si>
  <si>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</si>
  <si>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</si>
  <si>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</si>
  <si>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</si>
  <si>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</si>
  <si>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</si>
  <si>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</si>
  <si>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</si>
  <si>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</si>
  <si>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</si>
  <si>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</si>
  <si>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</si>
  <si>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</si>
  <si>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</si>
  <si>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</si>
  <si>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</si>
  <si>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</si>
  <si>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</si>
  <si>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</si>
  <si>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</si>
  <si>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</si>
  <si>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</si>
  <si>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</si>
  <si>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</si>
  <si>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</si>
  <si>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</si>
  <si>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</si>
  <si>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</si>
  <si>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</si>
  <si>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</si>
  <si>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</si>
  <si>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</si>
  <si>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</si>
  <si>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</si>
  <si>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</si>
  <si>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</si>
  <si>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</si>
  <si>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</si>
  <si>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</si>
  <si>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</si>
  <si>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</si>
  <si>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</si>
  <si>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</si>
  <si>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</si>
  <si>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</si>
  <si>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</si>
  <si>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</si>
  <si>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</si>
  <si>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</si>
  <si>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</si>
  <si>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</si>
  <si>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</si>
  <si>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</si>
  <si>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</si>
  <si>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</si>
  <si>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</si>
  <si>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</si>
  <si>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</si>
  <si>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</si>
  <si>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</si>
  <si>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</si>
  <si>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</si>
  <si>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</si>
  <si>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</si>
  <si>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</si>
  <si>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</si>
  <si>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</si>
  <si>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</si>
  <si>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</si>
  <si>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</si>
  <si>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</si>
  <si>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</si>
  <si>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</si>
  <si>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</si>
  <si>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</si>
  <si>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</si>
  <si>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</si>
  <si>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</si>
  <si>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</si>
  <si>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</si>
  <si>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</si>
  <si>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</si>
  <si>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</si>
  <si>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</si>
  <si>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</si>
  <si>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</si>
  <si>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</si>
  <si>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</si>
  <si>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</si>
  <si>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</si>
  <si>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</si>
  <si>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</si>
  <si>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</si>
  <si>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</si>
  <si>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</si>
  <si>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</si>
  <si>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</si>
  <si>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</si>
  <si>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</si>
  <si>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</si>
  <si>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</si>
  <si>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</si>
  <si>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</si>
  <si>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</si>
  <si>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</si>
  <si>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</si>
  <si>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</si>
  <si>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</si>
  <si>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</si>
  <si>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</si>
  <si>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</si>
  <si>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</si>
  <si>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</si>
  <si>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</si>
  <si>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</si>
  <si>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</si>
  <si>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</si>
  <si>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</si>
  <si>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</si>
  <si>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</si>
  <si>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</si>
  <si>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</si>
  <si>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</si>
  <si>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</si>
  <si>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</si>
  <si>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</si>
  <si>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</si>
  <si>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</si>
  <si>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</si>
  <si>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</si>
  <si>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</si>
  <si>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</si>
  <si>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</si>
  <si>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</si>
  <si>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</si>
  <si>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</si>
  <si>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</si>
  <si>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</si>
  <si>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</si>
  <si>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</si>
  <si>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</si>
  <si>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</si>
  <si>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</si>
  <si>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</si>
  <si>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</si>
  <si>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</si>
  <si>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</si>
  <si>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</si>
  <si>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</si>
  <si>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</si>
  <si>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</si>
  <si>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</si>
  <si>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</si>
  <si>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</si>
  <si>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</si>
  <si>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</si>
  <si>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</si>
  <si>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</si>
  <si>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</si>
  <si>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</si>
  <si>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</si>
  <si>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</si>
  <si>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</si>
  <si>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</si>
  <si>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</si>
  <si>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</si>
  <si>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</si>
  <si>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</si>
  <si>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</si>
  <si>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</si>
  <si>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</si>
  <si>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</si>
  <si>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</si>
  <si>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</si>
  <si>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</si>
  <si>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</si>
  <si>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</si>
  <si>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</si>
  <si>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</si>
  <si>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</si>
  <si>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</si>
  <si>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</si>
  <si>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</si>
  <si>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</si>
  <si>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</si>
  <si>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</si>
  <si>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</si>
  <si>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</si>
  <si>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</si>
  <si>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</si>
  <si>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</si>
  <si>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</si>
  <si>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</si>
  <si>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</si>
  <si>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</si>
  <si>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</si>
  <si>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</si>
  <si>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</si>
  <si>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</si>
  <si>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</si>
  <si>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</si>
  <si>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</si>
  <si>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</si>
  <si>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</si>
  <si>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</si>
  <si>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</si>
  <si>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</si>
  <si>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</si>
  <si>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</si>
  <si>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</si>
  <si>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</si>
  <si>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</si>
  <si>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</si>
  <si>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</si>
  <si>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</si>
  <si>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</si>
  <si>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</si>
  <si>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</si>
  <si>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</si>
  <si>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</si>
  <si>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</si>
  <si>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</si>
  <si>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</si>
  <si>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</si>
  <si>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</si>
  <si>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</si>
  <si>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</si>
  <si>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</si>
  <si>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</si>
  <si>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</si>
  <si>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</si>
  <si>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</si>
  <si>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</si>
  <si>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</si>
  <si>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</si>
  <si>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</si>
  <si>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</si>
  <si>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</si>
  <si>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</si>
  <si>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</si>
  <si>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</si>
  <si>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</si>
  <si>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</si>
  <si>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</si>
  <si>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</si>
  <si>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</si>
  <si>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</si>
  <si>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</si>
  <si>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</si>
  <si>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</si>
  <si>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</si>
  <si>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</si>
  <si>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</si>
  <si>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</si>
  <si>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</si>
  <si>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</si>
  <si>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</si>
  <si>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</si>
  <si>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</si>
  <si>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</si>
  <si>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</si>
  <si>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</si>
  <si>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</si>
  <si>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</si>
  <si>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</si>
  <si>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</si>
  <si>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</si>
  <si>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</si>
  <si>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</si>
  <si>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</si>
  <si>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</si>
  <si>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</si>
  <si>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</si>
  <si>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</si>
  <si>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</si>
  <si>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</si>
  <si>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</si>
  <si>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</si>
  <si>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</si>
  <si>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</si>
  <si>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</si>
  <si>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</si>
  <si>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</si>
  <si>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</si>
  <si>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</si>
  <si>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</si>
  <si>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</si>
  <si>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</si>
  <si>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</si>
  <si>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</si>
  <si>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</si>
  <si>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</si>
  <si>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</si>
  <si>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</si>
  <si>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</si>
  <si>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</si>
  <si>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</si>
  <si>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</si>
  <si>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</si>
  <si>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</si>
  <si>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</si>
  <si>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</si>
  <si>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</si>
  <si>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</si>
  <si>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</si>
  <si>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</si>
  <si>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</si>
  <si>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</si>
  <si>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</si>
  <si>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</si>
  <si>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</si>
  <si>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</si>
  <si>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</si>
  <si>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</si>
  <si>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</si>
  <si>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</si>
  <si>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</si>
  <si>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</si>
  <si>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</si>
  <si>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</si>
  <si>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</si>
  <si>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</si>
  <si>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</si>
  <si>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</si>
  <si>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</si>
  <si>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</si>
  <si>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</si>
  <si>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</si>
  <si>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</si>
  <si>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</si>
  <si>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</si>
  <si>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</si>
  <si>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</si>
  <si>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</si>
  <si>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</si>
  <si>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</si>
  <si>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</si>
  <si>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</si>
  <si>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</si>
  <si>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</si>
  <si>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</si>
  <si>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</si>
  <si>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</si>
  <si>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</si>
  <si>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</si>
  <si>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</si>
  <si>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</si>
  <si>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</si>
  <si>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</si>
  <si>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</si>
  <si>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</si>
  <si>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</si>
  <si>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</si>
  <si>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</si>
  <si>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</si>
  <si>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</si>
  <si>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</si>
  <si>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</si>
  <si>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</si>
  <si>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</si>
  <si>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</si>
  <si>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</si>
  <si>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</si>
  <si>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</si>
  <si>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</si>
  <si>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</si>
  <si>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</si>
  <si>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</si>
  <si>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</si>
  <si>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</si>
  <si>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</si>
  <si>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</si>
  <si>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</si>
  <si>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</si>
  <si>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</si>
  <si>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</si>
  <si>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</si>
  <si>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</si>
  <si>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</si>
  <si>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</si>
  <si>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</si>
  <si>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</si>
  <si>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</si>
  <si>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</si>
  <si>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</si>
  <si>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</si>
  <si>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</si>
  <si>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</si>
  <si>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</si>
  <si>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</si>
  <si>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</si>
  <si>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</si>
  <si>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</si>
  <si>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</si>
  <si>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</si>
  <si>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</si>
  <si>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</si>
  <si>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</si>
  <si>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</si>
  <si>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</si>
  <si>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</si>
  <si>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</si>
  <si>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</si>
  <si>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</si>
  <si>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</si>
  <si>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</si>
  <si>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</si>
  <si>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</si>
  <si>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</si>
  <si>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</si>
  <si>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</si>
  <si>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</si>
  <si>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</si>
  <si>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</si>
  <si>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</si>
  <si>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</si>
  <si>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</si>
  <si>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</si>
  <si>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</si>
  <si>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</si>
  <si>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</si>
  <si>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1-C17H9N</t>
    <phoneticPr fontId="29"/>
  </si>
  <si>
    <t>2-C17H9N</t>
    <phoneticPr fontId="29"/>
  </si>
  <si>
    <t>4-C17H9N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</si>
  <si>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</si>
  <si>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</si>
  <si>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</si>
  <si>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</si>
  <si>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</si>
  <si>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</si>
  <si>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</si>
  <si>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</si>
  <si>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</si>
  <si>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</si>
  <si>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</si>
  <si>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</si>
  <si>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</si>
  <si>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</si>
  <si>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</si>
  <si>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Nat. Astron. 9, 262 (2025)</t>
    <phoneticPr fontId="29"/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</si>
  <si>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</si>
  <si>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</si>
  <si>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</si>
  <si>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</si>
  <si>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</si>
  <si>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</si>
  <si>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</si>
  <si>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</si>
  <si>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</si>
  <si>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</si>
  <si>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</si>
  <si>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</si>
  <si>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</si>
  <si>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</si>
  <si>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</si>
  <si>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</si>
  <si>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</si>
  <si>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</si>
  <si>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</si>
  <si>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</si>
  <si>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</si>
  <si>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</si>
  <si>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</si>
  <si>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</si>
  <si>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</si>
  <si>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</si>
  <si>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</si>
  <si>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</si>
  <si>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</si>
  <si>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</si>
  <si>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</si>
  <si>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</si>
  <si>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</si>
  <si>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</si>
  <si>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</si>
  <si>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</si>
  <si>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</si>
  <si>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</si>
  <si>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</si>
  <si>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</si>
  <si>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</si>
  <si>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</si>
  <si>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</si>
  <si>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</si>
  <si>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</si>
  <si>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</si>
  <si>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</si>
  <si>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</si>
  <si>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</si>
  <si>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</si>
  <si>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</si>
  <si>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</si>
  <si>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</si>
  <si>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</si>
  <si>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https://ui.adsabs.harvard.edu/abs/2025arXiv251119775E</t>
  </si>
  <si>
    <t>l-H2C3O</t>
  </si>
  <si>
    <t>arXiv</t>
  </si>
  <si>
    <t>propadienone</t>
  </si>
  <si>
    <t>Adding l-H2C3O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</si>
</sst>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  <xf numFmtId="0" fontId="5" fillId="0" borderId="0" xfId="0" applyFont="1" applyFill="1" applyAlignment="1">
      <alignment horizontal="center" vertical="center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CCFFFF"/>
      <color rgb="FF0000FF"/>
      <color rgb="FFFFFF99"/>
      <color rgb="FF66FFFF"/>
      <color rgb="FFFF99CC"/>
      <color rgb="FF99CCFF"/>
      <color rgb="FF33CCFF"/>
      <color rgb="FF00CC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46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17</c:v>
                </c:pt>
                <c:pt idx="9">
                  <c:v>10</c:v>
                </c:pt>
                <c:pt idx="10">
                  <c:v>10</c:v>
                </c:pt>
                <c:pt idx="11">
                  <c:v>6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Number'!$B$2:$B$90</c:f>
              <c:numCache>
                <c:formatCode>General</c:formatCode>
                <c:ptCount val="8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Number'!$A$2:$A$90</c:f>
              <c:numCache>
                <c:formatCode>General</c:formatCode>
                <c:ptCount val="89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</c:numCache>
            </c:numRef>
          </c:cat>
          <c:val>
            <c:numRef>
              <c:f>'Annual Number'!$C$2:$C$90</c:f>
              <c:numCache>
                <c:formatCode>General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17" Type="http://schemas.openxmlformats.org/officeDocument/2006/relationships/hyperlink" Target="http://ui.adsabs.harvard.edu/abs/1972ApJ...173L.125Z" TargetMode="External"/><Relationship Id="rId38" Type="http://schemas.openxmlformats.org/officeDocument/2006/relationships/hyperlink" Target="http://ui.adsabs.harvard.edu/abs/1977ApJ...217L.105U" TargetMode="External"/><Relationship Id="rId59" Type="http://schemas.openxmlformats.org/officeDocument/2006/relationships/hyperlink" Target="http://ui.adsabs.harvard.edu/abs/1984ApJ...282L..89M" TargetMode="External"/><Relationship Id="rId103" Type="http://schemas.openxmlformats.org/officeDocument/2006/relationships/hyperlink" Target="http://ui.adsabs.harvard.edu/abs/1973AuJPh..26...85S" TargetMode="External"/><Relationship Id="rId124" Type="http://schemas.openxmlformats.org/officeDocument/2006/relationships/hyperlink" Target="http://ui.adsabs.harvard.edu/abs/2004A%26A...426L..49G" TargetMode="External"/><Relationship Id="rId310" Type="http://schemas.openxmlformats.org/officeDocument/2006/relationships/hyperlink" Target="https://ui.adsabs.harvard.edu/abs/2022A%26A...663L...5C" TargetMode="External"/><Relationship Id="rId70" Type="http://schemas.openxmlformats.org/officeDocument/2006/relationships/hyperlink" Target="http://ui.adsabs.harvard.edu/abs/1987A%26A...183L..10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66" Type="http://schemas.openxmlformats.org/officeDocument/2006/relationships/hyperlink" Target="http://iopscience.iop.org/2041-8205/765/1/L10/" TargetMode="External"/><Relationship Id="rId187" Type="http://schemas.openxmlformats.org/officeDocument/2006/relationships/hyperlink" Target="https://www.aanda.org/articles/aa/abs/2019/10/aa36372-19/aa36372-19.html" TargetMode="External"/><Relationship Id="rId331" Type="http://schemas.openxmlformats.org/officeDocument/2006/relationships/hyperlink" Target="https://ui.adsabs.harvard.edu/abs/2023A%26A...670L..19C" TargetMode="External"/><Relationship Id="rId352" Type="http://schemas.openxmlformats.org/officeDocument/2006/relationships/hyperlink" Target="https://ui.adsabs.harvard.edu/abs/1985ApJ...294L..49T" TargetMode="External"/><Relationship Id="rId373" Type="http://schemas.openxmlformats.org/officeDocument/2006/relationships/hyperlink" Target="https://ui.adsabs.harvard.edu/abs/2024ApJ...966L..28G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rXiv251119775E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printerSettings" Target="../printerSettings/printerSettings2.bin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printerSettings" Target="../printerSettings/printerSettings5.bin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2"/>
  <sheetViews>
    <sheetView workbookViewId="0">
      <selection activeCell="I29" sqref="I29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853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1191</v>
      </c>
      <c r="C17" s="11" t="s">
        <v>1192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1532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1605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7" t="s">
        <v>1768</v>
      </c>
      <c r="B29" s="208"/>
      <c r="C29" s="208"/>
      <c r="D29" s="208"/>
      <c r="E29" s="208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1359</v>
      </c>
    </row>
    <row r="32" spans="1:6">
      <c r="A32" s="6" t="s">
        <v>45</v>
      </c>
      <c r="B32" s="75" t="s">
        <v>1360</v>
      </c>
    </row>
    <row r="33" spans="1:7">
      <c r="A33" s="6" t="s">
        <v>46</v>
      </c>
      <c r="B33" s="75" t="s">
        <v>1358</v>
      </c>
    </row>
    <row r="34" spans="1:7" ht="15">
      <c r="A34" s="98" t="s">
        <v>47</v>
      </c>
      <c r="G34" s="2"/>
    </row>
    <row r="35" spans="1:7">
      <c r="A35" s="68">
        <v>45988</v>
      </c>
      <c r="B35" s="5" t="s">
        <v>1773</v>
      </c>
      <c r="G35" s="2"/>
    </row>
    <row r="36" spans="1:7">
      <c r="A36" s="68">
        <v>45981</v>
      </c>
      <c r="B36" s="5" t="s">
        <v>1767</v>
      </c>
      <c r="G36" s="2"/>
    </row>
    <row r="37" spans="1:7">
      <c r="A37" s="164">
        <v>45936</v>
      </c>
      <c r="B37" s="5" t="s">
        <v>1753</v>
      </c>
      <c r="C37" s="7"/>
      <c r="D37" s="7"/>
      <c r="E37" s="7"/>
      <c r="F37" s="7"/>
    </row>
    <row r="38" spans="1:7">
      <c r="A38" s="68">
        <v>45902</v>
      </c>
      <c r="B38" s="5" t="s">
        <v>1748</v>
      </c>
      <c r="G38" s="2"/>
    </row>
    <row r="39" spans="1:7">
      <c r="A39" s="68">
        <v>45879</v>
      </c>
      <c r="B39" s="5" t="s">
        <v>1739</v>
      </c>
      <c r="G39" s="2"/>
    </row>
    <row r="40" spans="1:7">
      <c r="A40" s="68">
        <v>45838</v>
      </c>
      <c r="B40" s="5" t="s">
        <v>1735</v>
      </c>
      <c r="G40" s="2"/>
    </row>
    <row r="41" spans="1:7">
      <c r="A41" s="68">
        <v>45755</v>
      </c>
      <c r="B41" s="5" t="s">
        <v>1728</v>
      </c>
      <c r="G41" s="2"/>
    </row>
    <row r="42" spans="1:7">
      <c r="A42" s="68">
        <v>45754</v>
      </c>
      <c r="B42" s="5" t="s">
        <v>1722</v>
      </c>
      <c r="G42" s="2"/>
    </row>
    <row r="43" spans="1:7">
      <c r="A43" s="68">
        <v>45739</v>
      </c>
      <c r="B43" s="5" t="s">
        <v>1719</v>
      </c>
      <c r="G43" s="2"/>
    </row>
    <row r="44" spans="1:7">
      <c r="A44" s="68">
        <v>45691</v>
      </c>
      <c r="B44" s="5" t="s">
        <v>1712</v>
      </c>
      <c r="G44" s="2"/>
    </row>
    <row r="45" spans="1:7">
      <c r="A45" s="68">
        <v>45615</v>
      </c>
      <c r="B45" s="5" t="s">
        <v>1699</v>
      </c>
      <c r="G45" s="2"/>
    </row>
    <row r="46" spans="1:7">
      <c r="A46" s="68">
        <v>45607</v>
      </c>
      <c r="B46" s="5" t="s">
        <v>1688</v>
      </c>
      <c r="G46" s="2"/>
    </row>
    <row r="47" spans="1:7">
      <c r="A47" s="68">
        <v>45601</v>
      </c>
      <c r="B47" s="5" t="s">
        <v>1679</v>
      </c>
      <c r="G47" s="2"/>
    </row>
    <row r="48" spans="1:7">
      <c r="A48" s="68">
        <v>45532</v>
      </c>
      <c r="B48" s="5" t="s">
        <v>1669</v>
      </c>
      <c r="G48" s="2"/>
    </row>
    <row r="49" spans="1:7">
      <c r="A49" s="68">
        <v>45511</v>
      </c>
      <c r="B49" s="5" t="s">
        <v>1651</v>
      </c>
      <c r="G49" s="2"/>
    </row>
    <row r="50" spans="1:7">
      <c r="A50" s="68">
        <v>45506</v>
      </c>
      <c r="B50" s="5" t="s">
        <v>1647</v>
      </c>
      <c r="G50" s="2"/>
    </row>
    <row r="51" spans="1:7">
      <c r="A51" s="68">
        <v>45478</v>
      </c>
      <c r="B51" s="5" t="s">
        <v>1644</v>
      </c>
      <c r="G51" s="2"/>
    </row>
    <row r="52" spans="1:7">
      <c r="A52" s="68">
        <v>45473</v>
      </c>
      <c r="B52" s="5" t="s">
        <v>1635</v>
      </c>
      <c r="G52" s="2"/>
    </row>
    <row r="53" spans="1:7">
      <c r="A53" s="68">
        <v>45454</v>
      </c>
      <c r="B53" s="5" t="s">
        <v>1625</v>
      </c>
      <c r="G53" s="2"/>
    </row>
    <row r="54" spans="1:7">
      <c r="A54" s="68">
        <v>45454</v>
      </c>
      <c r="B54" s="5" t="s">
        <v>1624</v>
      </c>
      <c r="G54" s="2"/>
    </row>
    <row r="55" spans="1:7">
      <c r="A55" s="68">
        <v>45449</v>
      </c>
      <c r="B55" s="5" t="s">
        <v>1619</v>
      </c>
      <c r="G55" s="2"/>
    </row>
    <row r="56" spans="1:7">
      <c r="A56" s="68">
        <v>45443</v>
      </c>
      <c r="B56" s="5" t="s">
        <v>1608</v>
      </c>
      <c r="G56" s="2"/>
    </row>
    <row r="57" spans="1:7">
      <c r="A57" s="68">
        <v>45443</v>
      </c>
      <c r="B57" s="5" t="s">
        <v>1607</v>
      </c>
      <c r="G57" s="2"/>
    </row>
    <row r="58" spans="1:7">
      <c r="A58" s="68">
        <v>45439</v>
      </c>
      <c r="B58" s="5" t="s">
        <v>1599</v>
      </c>
      <c r="G58" s="2"/>
    </row>
    <row r="59" spans="1:7">
      <c r="A59" s="68">
        <v>45420</v>
      </c>
      <c r="B59" s="5" t="s">
        <v>1594</v>
      </c>
      <c r="G59" s="2"/>
    </row>
    <row r="60" spans="1:7">
      <c r="A60" s="68">
        <v>45411</v>
      </c>
      <c r="B60" s="5" t="s">
        <v>1591</v>
      </c>
      <c r="G60" s="2"/>
    </row>
    <row r="61" spans="1:7">
      <c r="A61" s="68">
        <v>45406</v>
      </c>
      <c r="B61" s="5" t="s">
        <v>1585</v>
      </c>
      <c r="G61" s="2"/>
    </row>
    <row r="62" spans="1:7">
      <c r="A62" s="164">
        <v>45384</v>
      </c>
      <c r="B62" s="7" t="s">
        <v>1580</v>
      </c>
      <c r="G62" s="2"/>
    </row>
    <row r="63" spans="1:7">
      <c r="A63" s="164">
        <v>45379</v>
      </c>
      <c r="B63" s="7" t="s">
        <v>1574</v>
      </c>
      <c r="G63" s="2"/>
    </row>
    <row r="64" spans="1:7">
      <c r="A64" s="164">
        <v>45376</v>
      </c>
      <c r="B64" s="7" t="s">
        <v>1572</v>
      </c>
      <c r="G64" s="2"/>
    </row>
    <row r="65" spans="1:7">
      <c r="A65" s="164">
        <v>45355</v>
      </c>
      <c r="B65" s="7" t="s">
        <v>1556</v>
      </c>
      <c r="C65" s="7"/>
      <c r="D65" s="7"/>
      <c r="E65" s="7"/>
      <c r="F65" s="7"/>
    </row>
    <row r="66" spans="1:7">
      <c r="A66" s="68">
        <v>45253</v>
      </c>
      <c r="B66" s="5" t="s">
        <v>1544</v>
      </c>
      <c r="G66" s="2"/>
    </row>
    <row r="67" spans="1:7">
      <c r="A67" s="68">
        <v>45245</v>
      </c>
      <c r="B67" s="5" t="s">
        <v>1540</v>
      </c>
      <c r="G67" s="2"/>
    </row>
    <row r="68" spans="1:7">
      <c r="A68" s="68">
        <v>45237</v>
      </c>
      <c r="B68" s="5" t="s">
        <v>1531</v>
      </c>
      <c r="G68" s="2"/>
    </row>
    <row r="69" spans="1:7">
      <c r="A69" s="68">
        <v>45208</v>
      </c>
      <c r="B69" s="5" t="s">
        <v>1517</v>
      </c>
      <c r="G69" s="2"/>
    </row>
    <row r="70" spans="1:7">
      <c r="A70" s="68">
        <v>45205</v>
      </c>
      <c r="B70" s="5" t="s">
        <v>1511</v>
      </c>
      <c r="G70" s="2"/>
    </row>
    <row r="71" spans="1:7">
      <c r="A71" s="68">
        <v>45194</v>
      </c>
      <c r="B71" s="5" t="s">
        <v>1501</v>
      </c>
      <c r="G71" s="2"/>
    </row>
    <row r="72" spans="1:7">
      <c r="A72" s="68">
        <v>45175</v>
      </c>
      <c r="B72" s="5" t="s">
        <v>1500</v>
      </c>
      <c r="G72" s="2"/>
    </row>
    <row r="73" spans="1:7">
      <c r="A73" s="68">
        <v>45167</v>
      </c>
      <c r="B73" s="5" t="s">
        <v>1494</v>
      </c>
      <c r="G73" s="2"/>
    </row>
    <row r="74" spans="1:7">
      <c r="A74" s="68">
        <v>45102</v>
      </c>
      <c r="B74" s="5" t="s">
        <v>1479</v>
      </c>
      <c r="G74" s="2"/>
    </row>
    <row r="75" spans="1:7">
      <c r="A75" s="68">
        <v>45071</v>
      </c>
      <c r="B75" s="5" t="s">
        <v>1467</v>
      </c>
      <c r="G75" s="2"/>
    </row>
    <row r="76" spans="1:7">
      <c r="A76" s="68">
        <v>45050</v>
      </c>
      <c r="B76" s="5" t="s">
        <v>1461</v>
      </c>
      <c r="G76" s="2"/>
    </row>
    <row r="77" spans="1:7">
      <c r="A77" s="68">
        <v>45012</v>
      </c>
      <c r="B77" s="5" t="s">
        <v>1429</v>
      </c>
      <c r="G77" s="2"/>
    </row>
    <row r="78" spans="1:7">
      <c r="A78" s="68">
        <v>44991</v>
      </c>
      <c r="B78" s="5" t="s">
        <v>1424</v>
      </c>
      <c r="G78" s="2"/>
    </row>
    <row r="79" spans="1:7">
      <c r="A79" s="68">
        <v>44987</v>
      </c>
      <c r="B79" s="5" t="s">
        <v>1419</v>
      </c>
      <c r="G79" s="2"/>
    </row>
    <row r="80" spans="1:7">
      <c r="A80" s="68">
        <v>44963</v>
      </c>
      <c r="B80" s="5" t="s">
        <v>1415</v>
      </c>
      <c r="G80" s="2"/>
    </row>
    <row r="81" spans="1:7">
      <c r="A81" s="68">
        <v>44904</v>
      </c>
      <c r="B81" s="5" t="s">
        <v>1406</v>
      </c>
      <c r="G81" s="2"/>
    </row>
    <row r="82" spans="1:7">
      <c r="A82" s="68">
        <v>44895</v>
      </c>
      <c r="B82" s="5" t="s">
        <v>1512</v>
      </c>
      <c r="G82" s="2"/>
    </row>
    <row r="83" spans="1:7">
      <c r="A83" s="68">
        <v>44865</v>
      </c>
      <c r="B83" s="5" t="s">
        <v>1381</v>
      </c>
      <c r="G83" s="2"/>
    </row>
    <row r="84" spans="1:7">
      <c r="A84" s="68">
        <v>44840</v>
      </c>
      <c r="B84" s="5" t="s">
        <v>1376</v>
      </c>
      <c r="G84" s="2"/>
    </row>
    <row r="85" spans="1:7">
      <c r="A85" s="68">
        <v>44839</v>
      </c>
      <c r="B85" s="5" t="s">
        <v>1361</v>
      </c>
      <c r="G85" s="2"/>
    </row>
    <row r="86" spans="1:7">
      <c r="A86" s="68">
        <v>44781</v>
      </c>
      <c r="B86" s="5" t="s">
        <v>1356</v>
      </c>
      <c r="G86" s="2"/>
    </row>
    <row r="87" spans="1:7">
      <c r="A87" s="68">
        <v>44740</v>
      </c>
      <c r="B87" s="5" t="s">
        <v>1357</v>
      </c>
      <c r="G87" s="2"/>
    </row>
    <row r="88" spans="1:7">
      <c r="A88" s="68">
        <v>44597</v>
      </c>
      <c r="B88" s="5" t="s">
        <v>1306</v>
      </c>
      <c r="G88" s="2"/>
    </row>
    <row r="89" spans="1:7">
      <c r="A89" s="68">
        <v>44579</v>
      </c>
      <c r="B89" s="5" t="s">
        <v>1299</v>
      </c>
    </row>
    <row r="90" spans="1:7">
      <c r="A90" s="68">
        <v>44550</v>
      </c>
      <c r="B90" s="5" t="s">
        <v>1294</v>
      </c>
    </row>
    <row r="91" spans="1:7">
      <c r="A91" s="68">
        <v>44539</v>
      </c>
      <c r="B91" s="5" t="s">
        <v>1287</v>
      </c>
    </row>
    <row r="92" spans="1:7">
      <c r="A92" s="68">
        <v>44504</v>
      </c>
      <c r="B92" s="5" t="s">
        <v>1281</v>
      </c>
      <c r="G92" s="99"/>
    </row>
    <row r="93" spans="1:7">
      <c r="A93" s="68">
        <v>44467</v>
      </c>
      <c r="B93" s="5" t="s">
        <v>1263</v>
      </c>
      <c r="G93" s="99"/>
    </row>
    <row r="94" spans="1:7">
      <c r="A94" s="68">
        <v>44443</v>
      </c>
      <c r="B94" s="5" t="s">
        <v>1234</v>
      </c>
      <c r="G94" s="99"/>
    </row>
    <row r="95" spans="1:7">
      <c r="A95" s="68">
        <v>44438</v>
      </c>
      <c r="B95" s="5" t="s">
        <v>1217</v>
      </c>
      <c r="G95" s="99"/>
    </row>
    <row r="96" spans="1:7">
      <c r="A96" s="68">
        <v>44437</v>
      </c>
      <c r="B96" s="5" t="s">
        <v>1209</v>
      </c>
      <c r="G96" s="99"/>
    </row>
    <row r="97" spans="1:7">
      <c r="A97" s="68">
        <v>44436</v>
      </c>
      <c r="B97" s="5" t="s">
        <v>1205</v>
      </c>
      <c r="G97" s="99"/>
    </row>
    <row r="98" spans="1:7">
      <c r="A98" s="68">
        <v>44435</v>
      </c>
      <c r="B98" s="5" t="s">
        <v>1193</v>
      </c>
      <c r="E98" s="7"/>
      <c r="F98" s="7"/>
    </row>
    <row r="99" spans="1:7">
      <c r="A99" s="68">
        <v>44299</v>
      </c>
      <c r="B99" s="5" t="s">
        <v>922</v>
      </c>
      <c r="E99" s="99"/>
    </row>
    <row r="100" spans="1:7">
      <c r="A100" s="68">
        <v>44291</v>
      </c>
      <c r="B100" s="5" t="s">
        <v>910</v>
      </c>
      <c r="E100" s="99"/>
    </row>
    <row r="101" spans="1:7">
      <c r="A101" s="68">
        <v>44268</v>
      </c>
      <c r="B101" s="5" t="s">
        <v>897</v>
      </c>
      <c r="E101" s="99"/>
    </row>
    <row r="102" spans="1:7">
      <c r="A102" s="68">
        <v>44249</v>
      </c>
      <c r="B102" s="5" t="s">
        <v>888</v>
      </c>
      <c r="E102" s="7"/>
    </row>
    <row r="103" spans="1:7">
      <c r="A103" s="68">
        <v>44189</v>
      </c>
      <c r="B103" s="5" t="s">
        <v>863</v>
      </c>
      <c r="E103" s="99"/>
    </row>
    <row r="104" spans="1:7">
      <c r="A104" s="68">
        <v>44140</v>
      </c>
      <c r="B104" s="5" t="s">
        <v>856</v>
      </c>
      <c r="E104" s="7"/>
    </row>
    <row r="105" spans="1:7">
      <c r="A105" s="68">
        <v>44082</v>
      </c>
      <c r="B105" s="5" t="s">
        <v>828</v>
      </c>
      <c r="E105" s="7"/>
    </row>
    <row r="106" spans="1:7">
      <c r="A106" s="68">
        <v>44080</v>
      </c>
      <c r="B106" s="5" t="s">
        <v>819</v>
      </c>
      <c r="E106" s="99"/>
    </row>
    <row r="107" spans="1:7">
      <c r="A107" s="68">
        <v>44077</v>
      </c>
      <c r="B107" s="5" t="s">
        <v>818</v>
      </c>
      <c r="E107" s="99"/>
    </row>
    <row r="108" spans="1:7">
      <c r="A108" s="68">
        <v>44074</v>
      </c>
      <c r="B108" s="5" t="s">
        <v>807</v>
      </c>
      <c r="E108" s="99"/>
    </row>
    <row r="109" spans="1:7">
      <c r="A109" s="68">
        <v>44056</v>
      </c>
      <c r="B109" s="5" t="s">
        <v>797</v>
      </c>
      <c r="E109" s="99"/>
    </row>
    <row r="110" spans="1:7">
      <c r="A110" s="68">
        <v>44056</v>
      </c>
      <c r="B110" s="5" t="s">
        <v>829</v>
      </c>
      <c r="E110" s="99"/>
    </row>
    <row r="111" spans="1:7">
      <c r="A111" s="68">
        <v>43764</v>
      </c>
      <c r="B111" s="5" t="s">
        <v>830</v>
      </c>
      <c r="E111" s="7"/>
    </row>
    <row r="112" spans="1:7">
      <c r="A112" s="68">
        <v>43703</v>
      </c>
      <c r="B112" s="5" t="s">
        <v>831</v>
      </c>
      <c r="E112" s="7"/>
    </row>
    <row r="113" spans="1:5">
      <c r="A113" s="68">
        <v>43563</v>
      </c>
      <c r="B113" s="5" t="s">
        <v>832</v>
      </c>
      <c r="E113" s="7"/>
    </row>
    <row r="114" spans="1:5">
      <c r="A114" s="68">
        <v>43482</v>
      </c>
      <c r="B114" s="5" t="s">
        <v>833</v>
      </c>
      <c r="E114" s="7"/>
    </row>
    <row r="115" spans="1:5">
      <c r="A115" s="68">
        <v>43299</v>
      </c>
      <c r="B115" s="5" t="s">
        <v>834</v>
      </c>
      <c r="E115" s="7"/>
    </row>
    <row r="116" spans="1:5">
      <c r="A116" s="68">
        <v>43232</v>
      </c>
      <c r="B116" s="5" t="s">
        <v>835</v>
      </c>
      <c r="E116" s="7"/>
    </row>
    <row r="117" spans="1:5">
      <c r="A117" s="68">
        <v>43218</v>
      </c>
      <c r="B117" s="5" t="s">
        <v>836</v>
      </c>
      <c r="E117" s="7"/>
    </row>
    <row r="118" spans="1:5">
      <c r="A118" s="103">
        <v>43076</v>
      </c>
      <c r="B118" s="5" t="s">
        <v>837</v>
      </c>
      <c r="E118" s="99"/>
    </row>
    <row r="119" spans="1:5">
      <c r="A119" s="9">
        <v>42982</v>
      </c>
      <c r="B119" s="5" t="s">
        <v>838</v>
      </c>
      <c r="D119" s="99"/>
    </row>
    <row r="120" spans="1:5">
      <c r="A120" s="9">
        <v>42935</v>
      </c>
      <c r="B120" s="5" t="s">
        <v>839</v>
      </c>
      <c r="D120" s="7"/>
    </row>
    <row r="121" spans="1:5">
      <c r="A121" s="9">
        <v>42678</v>
      </c>
      <c r="B121" s="5" t="s">
        <v>682</v>
      </c>
    </row>
    <row r="122" spans="1:5">
      <c r="A122" s="9">
        <v>42487</v>
      </c>
      <c r="B122" s="5" t="s">
        <v>840</v>
      </c>
    </row>
    <row r="123" spans="1:5">
      <c r="A123" s="9">
        <v>42249</v>
      </c>
      <c r="B123" s="5" t="s">
        <v>841</v>
      </c>
    </row>
    <row r="124" spans="1:5">
      <c r="A124" s="9">
        <v>42107</v>
      </c>
      <c r="B124" s="5" t="s">
        <v>842</v>
      </c>
    </row>
    <row r="125" spans="1:5">
      <c r="A125" s="9">
        <v>41939</v>
      </c>
      <c r="B125" s="5" t="s">
        <v>843</v>
      </c>
    </row>
    <row r="126" spans="1:5">
      <c r="A126" s="9">
        <v>41900</v>
      </c>
      <c r="B126" s="5" t="s">
        <v>844</v>
      </c>
    </row>
    <row r="127" spans="1:5">
      <c r="A127" s="9">
        <v>41884</v>
      </c>
      <c r="B127" s="5" t="s">
        <v>845</v>
      </c>
    </row>
    <row r="128" spans="1:5">
      <c r="A128" s="9">
        <v>41773</v>
      </c>
      <c r="B128" s="5" t="s">
        <v>846</v>
      </c>
    </row>
    <row r="129" spans="1:2">
      <c r="A129" s="9">
        <v>41477</v>
      </c>
      <c r="B129" s="6" t="s">
        <v>847</v>
      </c>
    </row>
    <row r="130" spans="1:2">
      <c r="A130" s="9">
        <v>41232</v>
      </c>
      <c r="B130" s="6" t="s">
        <v>848</v>
      </c>
    </row>
    <row r="131" spans="1:2">
      <c r="A131" s="9">
        <v>41051</v>
      </c>
      <c r="B131" s="6" t="s">
        <v>849</v>
      </c>
    </row>
    <row r="132" spans="1:2">
      <c r="A132" s="9">
        <v>41037</v>
      </c>
      <c r="B132" s="6" t="s">
        <v>652</v>
      </c>
    </row>
    <row r="133" spans="1:2">
      <c r="A133" s="9">
        <v>40694</v>
      </c>
      <c r="B133" s="6" t="s">
        <v>850</v>
      </c>
    </row>
    <row r="134" spans="1:2">
      <c r="A134" s="9">
        <v>40265</v>
      </c>
      <c r="B134" s="6" t="s">
        <v>851</v>
      </c>
    </row>
    <row r="135" spans="1:2">
      <c r="A135" s="9">
        <v>39839</v>
      </c>
      <c r="B135" s="6" t="s">
        <v>852</v>
      </c>
    </row>
    <row r="136" spans="1:2">
      <c r="A136" s="9">
        <v>39598</v>
      </c>
      <c r="B136" s="6" t="s">
        <v>53</v>
      </c>
    </row>
    <row r="137" spans="1:2">
      <c r="A137" s="9">
        <v>39510</v>
      </c>
      <c r="B137" s="6" t="s">
        <v>52</v>
      </c>
    </row>
    <row r="138" spans="1:2">
      <c r="A138" s="9">
        <v>39400</v>
      </c>
      <c r="B138" s="4" t="s">
        <v>49</v>
      </c>
    </row>
    <row r="139" spans="1:2">
      <c r="A139" s="9">
        <v>39391</v>
      </c>
      <c r="B139" s="6" t="s">
        <v>51</v>
      </c>
    </row>
    <row r="140" spans="1:2">
      <c r="A140" s="9">
        <v>39301</v>
      </c>
      <c r="B140" s="6" t="s">
        <v>50</v>
      </c>
    </row>
    <row r="141" spans="1:2">
      <c r="A141" s="9">
        <v>39113</v>
      </c>
      <c r="B141" s="4" t="s">
        <v>49</v>
      </c>
    </row>
    <row r="142" spans="1:2">
      <c r="A142" s="68">
        <v>39107</v>
      </c>
      <c r="B142" s="74" t="s">
        <v>48</v>
      </c>
    </row>
  </sheetData>
  <sortState xmlns:xlrd2="http://schemas.microsoft.com/office/spreadsheetml/2017/richdata2" ref="A118:G139">
    <sortCondition descending="1" ref="A118:A139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D361"/>
  <sheetViews>
    <sheetView tabSelected="1" zoomScaleNormal="100" workbookViewId="0">
      <pane xSplit="1" ySplit="1" topLeftCell="B289" activePane="bottomRight" state="frozen"/>
      <selection pane="topRight" activeCell="B1" sqref="B1"/>
      <selection pane="bottomLeft" activeCell="A2" sqref="A2"/>
      <selection pane="bottomRight" activeCell="A345" sqref="A345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9.625" style="34" customWidth="1"/>
    <col min="21" max="21" width="14.625" style="34" customWidth="1"/>
    <col min="22" max="22" width="12.5" style="34" customWidth="1"/>
    <col min="23" max="23" width="12.7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O2" s="115"/>
      <c r="P2" s="2" t="s">
        <v>34</v>
      </c>
      <c r="Q2" s="76">
        <v>1937</v>
      </c>
      <c r="R2" s="34" t="s">
        <v>57</v>
      </c>
      <c r="S2" s="34" t="s">
        <v>1256</v>
      </c>
      <c r="U2" s="34" t="s">
        <v>629</v>
      </c>
      <c r="X2" s="130" t="s">
        <v>940</v>
      </c>
      <c r="Y2" s="130" t="s">
        <v>806</v>
      </c>
      <c r="Z2" s="130" t="s">
        <v>627</v>
      </c>
      <c r="AA2" s="130" t="s">
        <v>628</v>
      </c>
    </row>
    <row r="3" spans="1:27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O3" s="115"/>
      <c r="P3" s="2" t="s">
        <v>34</v>
      </c>
      <c r="Q3" s="76">
        <v>1940</v>
      </c>
      <c r="R3" s="34" t="s">
        <v>58</v>
      </c>
      <c r="U3" s="34" t="s">
        <v>629</v>
      </c>
      <c r="V3" s="54"/>
      <c r="W3" s="54"/>
      <c r="X3" s="130" t="s">
        <v>627</v>
      </c>
      <c r="Y3" s="130" t="s">
        <v>628</v>
      </c>
    </row>
    <row r="4" spans="1:27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O4" s="115"/>
      <c r="P4" s="2" t="s">
        <v>34</v>
      </c>
      <c r="Q4" s="76">
        <v>1941</v>
      </c>
      <c r="R4" s="34" t="s">
        <v>1255</v>
      </c>
      <c r="U4" s="34" t="s">
        <v>630</v>
      </c>
      <c r="X4" s="130" t="s">
        <v>941</v>
      </c>
    </row>
    <row r="5" spans="1:27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O5" s="115"/>
      <c r="Q5" s="36">
        <v>1963</v>
      </c>
      <c r="R5" s="34" t="s">
        <v>1236</v>
      </c>
      <c r="U5" s="34" t="s">
        <v>645</v>
      </c>
      <c r="X5" s="130" t="s">
        <v>942</v>
      </c>
    </row>
    <row r="6" spans="1:27">
      <c r="A6" s="38" t="s">
        <v>61</v>
      </c>
      <c r="B6" s="38">
        <v>4</v>
      </c>
      <c r="D6" s="34">
        <v>3</v>
      </c>
      <c r="F6" s="34">
        <v>1</v>
      </c>
      <c r="O6" s="115"/>
      <c r="Q6" s="36">
        <v>1968</v>
      </c>
      <c r="R6" s="34" t="s">
        <v>1436</v>
      </c>
      <c r="S6" s="34" t="s">
        <v>62</v>
      </c>
      <c r="U6" s="34" t="s">
        <v>647</v>
      </c>
      <c r="V6" s="34" t="s">
        <v>1437</v>
      </c>
      <c r="W6" s="83">
        <v>2E+16</v>
      </c>
      <c r="X6" s="75" t="s">
        <v>1435</v>
      </c>
      <c r="Y6" s="130" t="s">
        <v>944</v>
      </c>
    </row>
    <row r="7" spans="1:27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O7" s="115"/>
      <c r="Q7" s="36">
        <v>1969</v>
      </c>
      <c r="R7" s="34" t="s">
        <v>1235</v>
      </c>
      <c r="U7" s="34" t="s">
        <v>647</v>
      </c>
      <c r="V7" s="34" t="s">
        <v>646</v>
      </c>
      <c r="X7" s="130" t="s">
        <v>943</v>
      </c>
    </row>
    <row r="8" spans="1:27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O8" s="115"/>
      <c r="Q8" s="36">
        <v>1969</v>
      </c>
      <c r="R8" s="34" t="s">
        <v>1439</v>
      </c>
      <c r="S8" s="34" t="s">
        <v>64</v>
      </c>
      <c r="T8" s="34" t="s">
        <v>65</v>
      </c>
      <c r="U8" s="34" t="s">
        <v>631</v>
      </c>
      <c r="V8" s="34" t="s">
        <v>1437</v>
      </c>
      <c r="W8" s="156">
        <v>600000000000000</v>
      </c>
      <c r="X8" s="75" t="s">
        <v>1438</v>
      </c>
      <c r="Y8" s="130" t="s">
        <v>945</v>
      </c>
    </row>
    <row r="9" spans="1:27">
      <c r="A9" s="35" t="s">
        <v>762</v>
      </c>
      <c r="B9" s="35">
        <v>2</v>
      </c>
      <c r="D9" s="34">
        <v>2</v>
      </c>
      <c r="N9" s="34">
        <v>1</v>
      </c>
      <c r="O9" s="115"/>
      <c r="P9" s="2" t="s">
        <v>34</v>
      </c>
      <c r="Q9" s="39">
        <v>1970</v>
      </c>
      <c r="R9" s="34" t="s">
        <v>759</v>
      </c>
      <c r="S9" s="34" t="s">
        <v>94</v>
      </c>
      <c r="T9" s="34" t="s">
        <v>760</v>
      </c>
      <c r="U9" s="34" t="s">
        <v>761</v>
      </c>
      <c r="V9" s="34" t="s">
        <v>758</v>
      </c>
      <c r="W9" s="83">
        <v>1.3E+20</v>
      </c>
      <c r="X9" s="130" t="s">
        <v>812</v>
      </c>
      <c r="Y9" s="130" t="s">
        <v>1146</v>
      </c>
    </row>
    <row r="10" spans="1:27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O10" s="115"/>
      <c r="Q10" s="39">
        <v>1970</v>
      </c>
      <c r="R10" s="34" t="s">
        <v>810</v>
      </c>
      <c r="S10" s="34" t="s">
        <v>811</v>
      </c>
      <c r="U10" s="34" t="s">
        <v>120</v>
      </c>
      <c r="V10" s="34" t="s">
        <v>808</v>
      </c>
      <c r="X10" s="130" t="s">
        <v>809</v>
      </c>
      <c r="Y10" s="130" t="s">
        <v>639</v>
      </c>
      <c r="Z10" s="130" t="s">
        <v>640</v>
      </c>
    </row>
    <row r="11" spans="1:27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O11" s="115"/>
      <c r="Q11" s="39">
        <v>1970</v>
      </c>
      <c r="R11" s="34" t="s">
        <v>1240</v>
      </c>
      <c r="S11" s="34" t="s">
        <v>101</v>
      </c>
      <c r="T11" s="34" t="s">
        <v>102</v>
      </c>
      <c r="U11" s="34" t="s">
        <v>537</v>
      </c>
      <c r="V11" s="34" t="s">
        <v>1239</v>
      </c>
      <c r="X11" s="75" t="s">
        <v>1238</v>
      </c>
      <c r="Y11" s="75" t="s">
        <v>1237</v>
      </c>
      <c r="Z11" s="130" t="s">
        <v>958</v>
      </c>
    </row>
    <row r="12" spans="1:27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O12" s="115"/>
      <c r="Q12" s="39">
        <v>1971</v>
      </c>
      <c r="R12" s="34" t="s">
        <v>67</v>
      </c>
      <c r="U12" s="34" t="s">
        <v>120</v>
      </c>
      <c r="V12" s="34" t="s">
        <v>68</v>
      </c>
      <c r="X12" s="130" t="s">
        <v>946</v>
      </c>
    </row>
    <row r="13" spans="1:27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O13" s="115"/>
      <c r="Q13" s="39">
        <v>1971</v>
      </c>
      <c r="R13" s="34" t="s">
        <v>814</v>
      </c>
      <c r="S13" s="34" t="s">
        <v>555</v>
      </c>
      <c r="U13" s="34" t="s">
        <v>120</v>
      </c>
      <c r="V13" s="34" t="s">
        <v>815</v>
      </c>
      <c r="W13" s="83">
        <v>100000000000000</v>
      </c>
      <c r="X13" s="130" t="s">
        <v>813</v>
      </c>
      <c r="Y13" s="130" t="s">
        <v>990</v>
      </c>
    </row>
    <row r="14" spans="1:27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O14" s="115"/>
      <c r="Q14" s="39">
        <v>1971</v>
      </c>
      <c r="R14" s="34" t="s">
        <v>1241</v>
      </c>
      <c r="U14" s="34" t="s">
        <v>120</v>
      </c>
      <c r="V14" s="34" t="s">
        <v>70</v>
      </c>
      <c r="X14" s="130" t="s">
        <v>947</v>
      </c>
    </row>
    <row r="15" spans="1:27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O15" s="115"/>
      <c r="Q15" s="39">
        <v>1971</v>
      </c>
      <c r="R15" s="34" t="s">
        <v>72</v>
      </c>
      <c r="T15" s="34" t="s">
        <v>73</v>
      </c>
      <c r="U15" s="34" t="s">
        <v>120</v>
      </c>
      <c r="V15" s="34" t="s">
        <v>591</v>
      </c>
      <c r="W15" s="83">
        <v>3000000000000000</v>
      </c>
      <c r="X15" s="130" t="s">
        <v>948</v>
      </c>
    </row>
    <row r="16" spans="1:27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O16" s="115"/>
      <c r="Q16" s="39">
        <v>1971</v>
      </c>
      <c r="R16" s="34" t="s">
        <v>75</v>
      </c>
      <c r="T16" s="34" t="s">
        <v>76</v>
      </c>
      <c r="U16" s="34" t="s">
        <v>631</v>
      </c>
      <c r="V16" s="34" t="s">
        <v>68</v>
      </c>
      <c r="X16" s="130" t="s">
        <v>949</v>
      </c>
    </row>
    <row r="17" spans="1:25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O17" s="115"/>
      <c r="Q17" s="39">
        <v>1971</v>
      </c>
      <c r="R17" s="34" t="s">
        <v>78</v>
      </c>
      <c r="T17" s="2" t="s">
        <v>79</v>
      </c>
      <c r="U17" s="34" t="s">
        <v>631</v>
      </c>
      <c r="V17" s="34" t="s">
        <v>68</v>
      </c>
      <c r="X17" s="130" t="s">
        <v>950</v>
      </c>
    </row>
    <row r="18" spans="1:25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O18" s="115"/>
      <c r="Q18" s="39">
        <v>1971</v>
      </c>
      <c r="R18" s="34" t="s">
        <v>81</v>
      </c>
      <c r="T18" s="34" t="s">
        <v>82</v>
      </c>
      <c r="U18" s="34" t="s">
        <v>631</v>
      </c>
      <c r="V18" s="34" t="s">
        <v>530</v>
      </c>
      <c r="X18" s="130" t="s">
        <v>951</v>
      </c>
    </row>
    <row r="19" spans="1:25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O19" s="115"/>
      <c r="P19" s="2" t="s">
        <v>32</v>
      </c>
      <c r="Q19" s="39">
        <v>1971</v>
      </c>
      <c r="R19" s="34" t="s">
        <v>1443</v>
      </c>
      <c r="S19" s="34" t="s">
        <v>173</v>
      </c>
      <c r="T19" s="34" t="s">
        <v>547</v>
      </c>
      <c r="U19" s="34" t="s">
        <v>548</v>
      </c>
      <c r="V19" s="34" t="s">
        <v>582</v>
      </c>
      <c r="W19" s="83">
        <v>3E+19</v>
      </c>
      <c r="X19" s="75" t="s">
        <v>1442</v>
      </c>
      <c r="Y19" s="130" t="s">
        <v>983</v>
      </c>
    </row>
    <row r="20" spans="1:25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O20" s="115"/>
      <c r="P20" s="122"/>
      <c r="Q20" s="39">
        <v>1971</v>
      </c>
      <c r="R20" s="34" t="s">
        <v>865</v>
      </c>
      <c r="S20" s="2" t="s">
        <v>540</v>
      </c>
      <c r="T20" s="2" t="s">
        <v>152</v>
      </c>
      <c r="U20" s="2" t="s">
        <v>120</v>
      </c>
      <c r="V20" s="2" t="s">
        <v>864</v>
      </c>
      <c r="W20" s="123">
        <v>200000000000000</v>
      </c>
      <c r="X20" s="130" t="s">
        <v>858</v>
      </c>
      <c r="Y20" s="130" t="s">
        <v>1144</v>
      </c>
    </row>
    <row r="21" spans="1:25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O21" s="115"/>
      <c r="Q21" s="39">
        <v>1972</v>
      </c>
      <c r="R21" s="34" t="s">
        <v>1243</v>
      </c>
      <c r="S21" s="34" t="s">
        <v>87</v>
      </c>
      <c r="U21" s="34" t="s">
        <v>120</v>
      </c>
      <c r="V21" s="34" t="s">
        <v>1244</v>
      </c>
      <c r="X21" s="130" t="s">
        <v>952</v>
      </c>
      <c r="Y21" s="75" t="s">
        <v>1242</v>
      </c>
    </row>
    <row r="22" spans="1:25">
      <c r="A22" s="37" t="s">
        <v>85</v>
      </c>
      <c r="B22" s="37">
        <v>3</v>
      </c>
      <c r="D22" s="34">
        <v>2</v>
      </c>
      <c r="H22" s="34">
        <v>1</v>
      </c>
      <c r="O22" s="115"/>
      <c r="Q22" s="39">
        <v>1972</v>
      </c>
      <c r="R22" s="34" t="s">
        <v>1245</v>
      </c>
      <c r="U22" s="34" t="s">
        <v>120</v>
      </c>
      <c r="V22" s="34" t="s">
        <v>532</v>
      </c>
      <c r="W22" s="83">
        <v>500000000000000</v>
      </c>
      <c r="X22" s="130" t="s">
        <v>953</v>
      </c>
    </row>
    <row r="23" spans="1:25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O23" s="115"/>
      <c r="Q23" s="39">
        <v>1972</v>
      </c>
      <c r="R23" s="34" t="s">
        <v>90</v>
      </c>
      <c r="T23" s="34" t="s">
        <v>533</v>
      </c>
      <c r="U23" s="34" t="s">
        <v>120</v>
      </c>
      <c r="V23" s="34" t="s">
        <v>68</v>
      </c>
      <c r="W23" s="83">
        <v>640000000000000</v>
      </c>
      <c r="X23" s="130" t="s">
        <v>954</v>
      </c>
    </row>
    <row r="24" spans="1:25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O24" s="115"/>
      <c r="Q24" s="39">
        <v>1972</v>
      </c>
      <c r="R24" s="34" t="s">
        <v>1536</v>
      </c>
      <c r="S24" s="34" t="s">
        <v>1535</v>
      </c>
      <c r="T24" s="34" t="s">
        <v>92</v>
      </c>
      <c r="U24" s="34" t="s">
        <v>631</v>
      </c>
      <c r="V24" s="34" t="s">
        <v>93</v>
      </c>
      <c r="W24" s="83">
        <v>2E+16</v>
      </c>
      <c r="X24" s="75" t="s">
        <v>1534</v>
      </c>
      <c r="Y24" s="130" t="s">
        <v>955</v>
      </c>
    </row>
    <row r="25" spans="1:25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O25" s="115"/>
      <c r="Q25" s="39">
        <v>1973</v>
      </c>
      <c r="R25" s="34" t="s">
        <v>97</v>
      </c>
      <c r="U25" s="34" t="s">
        <v>537</v>
      </c>
      <c r="V25" s="34" t="s">
        <v>1545</v>
      </c>
      <c r="W25" s="83">
        <v>1000000000000000</v>
      </c>
      <c r="X25" s="130" t="s">
        <v>956</v>
      </c>
    </row>
    <row r="26" spans="1:25">
      <c r="A26" s="40" t="s">
        <v>1519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O26" s="115"/>
      <c r="Q26" s="39">
        <v>1973</v>
      </c>
      <c r="R26" s="34" t="s">
        <v>98</v>
      </c>
      <c r="T26" s="34" t="s">
        <v>99</v>
      </c>
      <c r="U26" s="34" t="s">
        <v>534</v>
      </c>
      <c r="V26" s="34" t="s">
        <v>68</v>
      </c>
      <c r="X26" s="130" t="s">
        <v>957</v>
      </c>
    </row>
    <row r="27" spans="1:25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O27" s="115"/>
      <c r="Q27" s="39">
        <v>1973</v>
      </c>
      <c r="R27" s="34" t="s">
        <v>1440</v>
      </c>
      <c r="S27" s="34" t="s">
        <v>292</v>
      </c>
      <c r="T27" s="34" t="s">
        <v>618</v>
      </c>
      <c r="U27" s="34" t="s">
        <v>619</v>
      </c>
      <c r="V27" s="34" t="s">
        <v>68</v>
      </c>
      <c r="X27" s="75" t="s">
        <v>1441</v>
      </c>
      <c r="Y27" s="75" t="s">
        <v>1034</v>
      </c>
    </row>
    <row r="28" spans="1:25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O28" s="115"/>
      <c r="Q28" s="128">
        <v>1973</v>
      </c>
      <c r="R28" s="34" t="s">
        <v>1542</v>
      </c>
      <c r="S28" s="2" t="s">
        <v>604</v>
      </c>
      <c r="T28" s="2" t="s">
        <v>84</v>
      </c>
      <c r="U28" s="34" t="s">
        <v>120</v>
      </c>
      <c r="V28" s="34" t="s">
        <v>545</v>
      </c>
      <c r="W28" s="123">
        <v>3000000000000000</v>
      </c>
      <c r="X28" s="75" t="s">
        <v>1541</v>
      </c>
      <c r="Y28" s="75" t="s">
        <v>985</v>
      </c>
    </row>
    <row r="29" spans="1:25">
      <c r="A29" s="42" t="s">
        <v>711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O29" s="115"/>
      <c r="Q29" s="39">
        <v>1974</v>
      </c>
      <c r="R29" s="34" t="s">
        <v>103</v>
      </c>
      <c r="T29" s="34" t="s">
        <v>104</v>
      </c>
      <c r="U29" s="34" t="s">
        <v>541</v>
      </c>
      <c r="V29" s="34" t="s">
        <v>93</v>
      </c>
      <c r="X29" s="130" t="s">
        <v>959</v>
      </c>
    </row>
    <row r="30" spans="1:25">
      <c r="A30" s="42" t="s">
        <v>1543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O30" s="115"/>
      <c r="Q30" s="39">
        <v>1974</v>
      </c>
      <c r="R30" s="34" t="s">
        <v>105</v>
      </c>
      <c r="S30" s="34" t="s">
        <v>106</v>
      </c>
      <c r="T30" s="2" t="s">
        <v>107</v>
      </c>
      <c r="U30" s="34" t="s">
        <v>675</v>
      </c>
      <c r="V30" s="34" t="s">
        <v>535</v>
      </c>
      <c r="W30" s="83">
        <v>4000000000000000</v>
      </c>
      <c r="X30" s="130" t="s">
        <v>960</v>
      </c>
    </row>
    <row r="31" spans="1:25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O31" s="115"/>
      <c r="Q31" s="39">
        <v>1974</v>
      </c>
      <c r="R31" s="34" t="s">
        <v>109</v>
      </c>
      <c r="T31" s="34" t="s">
        <v>110</v>
      </c>
      <c r="U31" s="34" t="s">
        <v>1546</v>
      </c>
      <c r="V31" s="34" t="s">
        <v>808</v>
      </c>
      <c r="W31" s="83">
        <v>1800000000000000</v>
      </c>
      <c r="X31" s="130" t="s">
        <v>961</v>
      </c>
    </row>
    <row r="32" spans="1:25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O32" s="115"/>
      <c r="Q32" s="128">
        <v>1974</v>
      </c>
      <c r="R32" s="34" t="s">
        <v>1251</v>
      </c>
      <c r="S32" s="34" t="s">
        <v>555</v>
      </c>
      <c r="U32" s="34" t="s">
        <v>120</v>
      </c>
      <c r="V32" s="34" t="s">
        <v>1252</v>
      </c>
      <c r="W32" s="83">
        <v>1000000000000000</v>
      </c>
      <c r="X32" s="75" t="s">
        <v>1250</v>
      </c>
      <c r="Y32" s="130" t="s">
        <v>990</v>
      </c>
    </row>
    <row r="33" spans="1:26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O33" s="115"/>
      <c r="Q33" s="39">
        <v>1975</v>
      </c>
      <c r="R33" s="34" t="s">
        <v>117</v>
      </c>
      <c r="U33" s="34" t="s">
        <v>120</v>
      </c>
      <c r="V33" s="34" t="s">
        <v>118</v>
      </c>
      <c r="X33" s="130" t="s">
        <v>962</v>
      </c>
    </row>
    <row r="34" spans="1:26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O34" s="115"/>
      <c r="Q34" s="39">
        <v>1975</v>
      </c>
      <c r="R34" s="34" t="s">
        <v>112</v>
      </c>
      <c r="S34" s="34" t="s">
        <v>816</v>
      </c>
      <c r="T34" s="34" t="s">
        <v>115</v>
      </c>
      <c r="U34" s="34" t="s">
        <v>120</v>
      </c>
      <c r="V34" s="34" t="s">
        <v>68</v>
      </c>
      <c r="X34" s="130" t="s">
        <v>963</v>
      </c>
      <c r="Y34" s="130" t="s">
        <v>817</v>
      </c>
    </row>
    <row r="35" spans="1:26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O35" s="115"/>
      <c r="Q35" s="39">
        <v>1975</v>
      </c>
      <c r="R35" s="34" t="s">
        <v>1246</v>
      </c>
      <c r="S35" s="34" t="s">
        <v>1249</v>
      </c>
      <c r="U35" s="34" t="s">
        <v>120</v>
      </c>
      <c r="V35" s="34" t="s">
        <v>121</v>
      </c>
      <c r="X35" s="130" t="s">
        <v>964</v>
      </c>
      <c r="Y35" s="75" t="s">
        <v>1247</v>
      </c>
      <c r="Z35" s="75" t="s">
        <v>1248</v>
      </c>
    </row>
    <row r="36" spans="1:26">
      <c r="A36" s="37" t="s">
        <v>122</v>
      </c>
      <c r="B36" s="37">
        <v>3</v>
      </c>
      <c r="G36" s="34">
        <v>2</v>
      </c>
      <c r="H36" s="34">
        <v>1</v>
      </c>
      <c r="O36" s="115"/>
      <c r="Q36" s="39">
        <v>1975</v>
      </c>
      <c r="R36" s="34" t="s">
        <v>1253</v>
      </c>
      <c r="T36" s="34" t="s">
        <v>536</v>
      </c>
      <c r="U36" s="34" t="s">
        <v>120</v>
      </c>
      <c r="V36" s="34" t="s">
        <v>123</v>
      </c>
      <c r="W36" s="83">
        <v>3.5E+16</v>
      </c>
      <c r="X36" s="130" t="s">
        <v>965</v>
      </c>
    </row>
    <row r="37" spans="1:26">
      <c r="A37" s="40" t="s">
        <v>1520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O37" s="115"/>
      <c r="Q37" s="39">
        <v>1975</v>
      </c>
      <c r="R37" s="34" t="s">
        <v>124</v>
      </c>
      <c r="T37" s="34" t="s">
        <v>125</v>
      </c>
      <c r="U37" s="34" t="s">
        <v>537</v>
      </c>
      <c r="V37" s="34" t="s">
        <v>68</v>
      </c>
      <c r="W37" s="83">
        <v>100000000000000</v>
      </c>
      <c r="X37" s="130" t="s">
        <v>966</v>
      </c>
    </row>
    <row r="38" spans="1:26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O38" s="115"/>
      <c r="Q38" s="39">
        <v>1975</v>
      </c>
      <c r="R38" s="34" t="s">
        <v>127</v>
      </c>
      <c r="T38" s="2" t="s">
        <v>128</v>
      </c>
      <c r="U38" s="34" t="s">
        <v>534</v>
      </c>
      <c r="V38" s="34" t="s">
        <v>68</v>
      </c>
      <c r="X38" s="130" t="s">
        <v>967</v>
      </c>
    </row>
    <row r="39" spans="1:26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O39" s="115"/>
      <c r="Q39" s="39">
        <v>1975</v>
      </c>
      <c r="R39" s="34" t="s">
        <v>775</v>
      </c>
      <c r="T39" s="34" t="s">
        <v>589</v>
      </c>
      <c r="U39" s="34" t="s">
        <v>534</v>
      </c>
      <c r="V39" s="34" t="s">
        <v>68</v>
      </c>
      <c r="W39" s="94">
        <v>1E+16</v>
      </c>
      <c r="X39" s="130" t="s">
        <v>968</v>
      </c>
    </row>
    <row r="40" spans="1:26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O40" s="115"/>
      <c r="Q40" s="39">
        <v>1975</v>
      </c>
      <c r="R40" s="34" t="s">
        <v>130</v>
      </c>
      <c r="T40" s="34" t="s">
        <v>131</v>
      </c>
      <c r="U40" s="34" t="s">
        <v>120</v>
      </c>
      <c r="V40" s="34" t="s">
        <v>68</v>
      </c>
      <c r="W40" s="83">
        <v>1000000000000000</v>
      </c>
      <c r="X40" s="130" t="s">
        <v>969</v>
      </c>
    </row>
    <row r="41" spans="1:26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O41" s="115"/>
      <c r="Q41" s="39">
        <v>1976</v>
      </c>
      <c r="R41" s="34" t="s">
        <v>1254</v>
      </c>
      <c r="T41" s="34" t="s">
        <v>133</v>
      </c>
      <c r="U41" s="34" t="s">
        <v>120</v>
      </c>
      <c r="V41" s="34" t="s">
        <v>70</v>
      </c>
      <c r="X41" s="130" t="s">
        <v>970</v>
      </c>
    </row>
    <row r="42" spans="1:26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O42" s="115"/>
      <c r="Q42" s="39">
        <v>1976</v>
      </c>
      <c r="R42" s="34" t="s">
        <v>135</v>
      </c>
      <c r="S42" s="34" t="s">
        <v>136</v>
      </c>
      <c r="T42" s="34" t="s">
        <v>137</v>
      </c>
      <c r="U42" s="34" t="s">
        <v>538</v>
      </c>
      <c r="V42" s="34" t="s">
        <v>68</v>
      </c>
      <c r="W42" s="83">
        <v>150000000000000</v>
      </c>
      <c r="X42" s="130" t="s">
        <v>971</v>
      </c>
    </row>
    <row r="43" spans="1:26">
      <c r="A43" s="35" t="s">
        <v>138</v>
      </c>
      <c r="B43" s="35">
        <v>2</v>
      </c>
      <c r="E43" s="34">
        <v>2</v>
      </c>
      <c r="N43" s="34">
        <v>1</v>
      </c>
      <c r="O43" s="115"/>
      <c r="P43" s="2" t="s">
        <v>34</v>
      </c>
      <c r="Q43" s="39">
        <v>1977</v>
      </c>
      <c r="R43" s="34" t="s">
        <v>139</v>
      </c>
      <c r="U43" s="34" t="s">
        <v>539</v>
      </c>
      <c r="V43" s="34" t="s">
        <v>140</v>
      </c>
      <c r="W43" s="83">
        <v>100000000000000</v>
      </c>
      <c r="X43" s="130" t="s">
        <v>972</v>
      </c>
    </row>
    <row r="44" spans="1:26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O44" s="115"/>
      <c r="Q44" s="39">
        <v>1977</v>
      </c>
      <c r="R44" s="34" t="s">
        <v>142</v>
      </c>
      <c r="T44" s="34" t="s">
        <v>143</v>
      </c>
      <c r="U44" s="34" t="s">
        <v>120</v>
      </c>
      <c r="V44" s="34" t="s">
        <v>144</v>
      </c>
      <c r="W44" s="83">
        <v>770000000000000</v>
      </c>
      <c r="X44" s="130" t="s">
        <v>973</v>
      </c>
    </row>
    <row r="45" spans="1:26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O45" s="115"/>
      <c r="Q45" s="39">
        <v>1977</v>
      </c>
      <c r="R45" s="34" t="s">
        <v>146</v>
      </c>
      <c r="S45" s="34" t="s">
        <v>147</v>
      </c>
      <c r="U45" s="34" t="s">
        <v>120</v>
      </c>
      <c r="V45" s="34" t="s">
        <v>118</v>
      </c>
      <c r="X45" s="130" t="s">
        <v>974</v>
      </c>
    </row>
    <row r="46" spans="1:26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O46" s="115"/>
      <c r="Q46" s="39">
        <v>1977</v>
      </c>
      <c r="R46" s="34" t="s">
        <v>149</v>
      </c>
      <c r="T46" s="34" t="s">
        <v>150</v>
      </c>
      <c r="U46" s="34" t="s">
        <v>120</v>
      </c>
      <c r="V46" s="34" t="s">
        <v>68</v>
      </c>
      <c r="W46" s="83">
        <v>100000000000000</v>
      </c>
      <c r="X46" s="130" t="s">
        <v>975</v>
      </c>
    </row>
    <row r="47" spans="1:26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O47" s="115"/>
      <c r="Q47" s="39">
        <v>1977</v>
      </c>
      <c r="R47" s="34" t="s">
        <v>154</v>
      </c>
      <c r="T47" s="34" t="s">
        <v>155</v>
      </c>
      <c r="U47" s="34" t="s">
        <v>120</v>
      </c>
      <c r="V47" s="34" t="s">
        <v>542</v>
      </c>
      <c r="W47" s="83">
        <v>180000000000000</v>
      </c>
      <c r="X47" s="130" t="s">
        <v>976</v>
      </c>
    </row>
    <row r="48" spans="1:26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O48" s="115"/>
      <c r="Q48" s="39">
        <v>1978</v>
      </c>
      <c r="R48" s="34" t="s">
        <v>1528</v>
      </c>
      <c r="T48" s="34" t="s">
        <v>113</v>
      </c>
      <c r="U48" s="34" t="s">
        <v>120</v>
      </c>
      <c r="V48" s="34" t="s">
        <v>68</v>
      </c>
      <c r="W48" s="83">
        <v>2E+16</v>
      </c>
      <c r="X48" s="130" t="s">
        <v>710</v>
      </c>
    </row>
    <row r="49" spans="1:26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O49" s="115"/>
      <c r="Q49" s="39">
        <v>1978</v>
      </c>
      <c r="R49" s="34" t="s">
        <v>763</v>
      </c>
      <c r="T49" s="34" t="s">
        <v>159</v>
      </c>
      <c r="U49" s="34" t="s">
        <v>1558</v>
      </c>
      <c r="V49" s="34" t="s">
        <v>1557</v>
      </c>
      <c r="W49" s="83">
        <v>27000000000000</v>
      </c>
      <c r="X49" s="130" t="s">
        <v>978</v>
      </c>
      <c r="Y49" s="130" t="s">
        <v>1145</v>
      </c>
    </row>
    <row r="50" spans="1:26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O50" s="115"/>
      <c r="Q50" s="39">
        <v>1978</v>
      </c>
      <c r="R50" s="34" t="s">
        <v>161</v>
      </c>
      <c r="T50" s="34" t="s">
        <v>162</v>
      </c>
      <c r="U50" s="34" t="s">
        <v>538</v>
      </c>
      <c r="V50" s="34" t="s">
        <v>543</v>
      </c>
      <c r="W50" s="83">
        <v>3200000000000</v>
      </c>
      <c r="X50" s="130" t="s">
        <v>979</v>
      </c>
    </row>
    <row r="51" spans="1:26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O51" s="115"/>
      <c r="Q51" s="39">
        <v>1979</v>
      </c>
      <c r="R51" s="34" t="s">
        <v>164</v>
      </c>
      <c r="T51" s="34" t="s">
        <v>544</v>
      </c>
      <c r="U51" s="34" t="s">
        <v>565</v>
      </c>
      <c r="V51" s="34" t="s">
        <v>545</v>
      </c>
      <c r="W51" s="83">
        <v>25000000000000</v>
      </c>
      <c r="X51" s="130" t="s">
        <v>980</v>
      </c>
    </row>
    <row r="52" spans="1:26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O52" s="115"/>
      <c r="Q52" s="39">
        <v>1979</v>
      </c>
      <c r="R52" s="34" t="s">
        <v>166</v>
      </c>
      <c r="T52" s="34" t="s">
        <v>167</v>
      </c>
      <c r="U52" s="34" t="s">
        <v>171</v>
      </c>
      <c r="V52" s="34" t="s">
        <v>545</v>
      </c>
      <c r="W52" s="83">
        <v>150000000000000</v>
      </c>
      <c r="X52" s="130" t="s">
        <v>981</v>
      </c>
    </row>
    <row r="53" spans="1:26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O53" s="115"/>
      <c r="Q53" s="45">
        <v>1981</v>
      </c>
      <c r="R53" s="34" t="s">
        <v>169</v>
      </c>
      <c r="T53" s="34" t="s">
        <v>170</v>
      </c>
      <c r="U53" s="34" t="s">
        <v>171</v>
      </c>
      <c r="V53" s="34" t="s">
        <v>546</v>
      </c>
      <c r="W53" s="83"/>
      <c r="X53" s="130" t="s">
        <v>982</v>
      </c>
    </row>
    <row r="54" spans="1:26">
      <c r="A54" s="41" t="s">
        <v>1444</v>
      </c>
      <c r="B54" s="41">
        <v>6</v>
      </c>
      <c r="D54" s="34">
        <v>4</v>
      </c>
      <c r="E54" s="34">
        <v>2</v>
      </c>
      <c r="O54" s="115"/>
      <c r="P54" s="2" t="s">
        <v>32</v>
      </c>
      <c r="Q54" s="45">
        <v>1981</v>
      </c>
      <c r="R54" s="34" t="s">
        <v>173</v>
      </c>
      <c r="T54" s="34" t="s">
        <v>174</v>
      </c>
      <c r="U54" s="34" t="s">
        <v>549</v>
      </c>
      <c r="V54" s="34" t="s">
        <v>688</v>
      </c>
      <c r="W54" s="83"/>
      <c r="X54" s="130" t="s">
        <v>984</v>
      </c>
    </row>
    <row r="55" spans="1:26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O55" s="115"/>
      <c r="Q55" s="45">
        <v>1981</v>
      </c>
      <c r="R55" s="34" t="s">
        <v>1446</v>
      </c>
      <c r="S55" s="34" t="s">
        <v>574</v>
      </c>
      <c r="U55" s="34" t="s">
        <v>1447</v>
      </c>
      <c r="V55" s="34" t="s">
        <v>545</v>
      </c>
      <c r="W55" s="83">
        <v>300000000000000</v>
      </c>
      <c r="X55" s="75" t="s">
        <v>1445</v>
      </c>
      <c r="Z55" s="130" t="s">
        <v>1006</v>
      </c>
    </row>
    <row r="56" spans="1:26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O56" s="115"/>
      <c r="Q56" s="45">
        <v>1982</v>
      </c>
      <c r="R56" s="34" t="s">
        <v>177</v>
      </c>
      <c r="T56" s="34" t="s">
        <v>1522</v>
      </c>
      <c r="U56" s="34" t="s">
        <v>120</v>
      </c>
      <c r="V56" s="34" t="s">
        <v>582</v>
      </c>
      <c r="W56" s="83">
        <v>3000000000000000</v>
      </c>
      <c r="X56" s="75" t="s">
        <v>1521</v>
      </c>
      <c r="Y56" s="130" t="s">
        <v>987</v>
      </c>
    </row>
    <row r="57" spans="1:26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O57" s="115"/>
      <c r="Q57" s="45">
        <v>1983</v>
      </c>
      <c r="R57" s="34" t="s">
        <v>182</v>
      </c>
      <c r="U57" s="34" t="s">
        <v>554</v>
      </c>
      <c r="V57" s="34" t="s">
        <v>68</v>
      </c>
      <c r="W57" s="83">
        <v>400000000000</v>
      </c>
      <c r="X57" s="130" t="s">
        <v>989</v>
      </c>
    </row>
    <row r="58" spans="1:26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O58" s="115"/>
      <c r="Q58" s="45">
        <v>1984</v>
      </c>
      <c r="R58" s="34" t="s">
        <v>780</v>
      </c>
      <c r="S58" s="34" t="s">
        <v>375</v>
      </c>
      <c r="T58" s="34" t="s">
        <v>778</v>
      </c>
      <c r="U58" s="34" t="s">
        <v>781</v>
      </c>
      <c r="V58" s="41" t="s">
        <v>180</v>
      </c>
      <c r="W58" s="94">
        <v>1000000000000</v>
      </c>
      <c r="X58" s="130" t="s">
        <v>779</v>
      </c>
      <c r="Y58" s="130" t="s">
        <v>1141</v>
      </c>
    </row>
    <row r="59" spans="1:26">
      <c r="A59" s="40" t="s">
        <v>185</v>
      </c>
      <c r="B59" s="40">
        <f>SUM(D59:I59)</f>
        <v>5</v>
      </c>
      <c r="D59" s="34">
        <v>4</v>
      </c>
      <c r="I59" s="34">
        <v>1</v>
      </c>
      <c r="O59" s="115"/>
      <c r="P59" s="2" t="s">
        <v>32</v>
      </c>
      <c r="Q59" s="45">
        <v>1984</v>
      </c>
      <c r="R59" s="34" t="s">
        <v>186</v>
      </c>
      <c r="T59" s="2" t="s">
        <v>187</v>
      </c>
      <c r="U59" s="34" t="s">
        <v>556</v>
      </c>
      <c r="V59" s="34" t="s">
        <v>688</v>
      </c>
      <c r="W59" s="83">
        <v>2000000000000000</v>
      </c>
      <c r="X59" s="130" t="s">
        <v>991</v>
      </c>
    </row>
    <row r="60" spans="1:26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O60" s="115"/>
      <c r="Q60" s="45">
        <v>1984</v>
      </c>
      <c r="R60" s="34" t="s">
        <v>189</v>
      </c>
      <c r="T60" s="34" t="s">
        <v>190</v>
      </c>
      <c r="U60" s="34" t="s">
        <v>557</v>
      </c>
      <c r="V60" s="41" t="s">
        <v>552</v>
      </c>
      <c r="W60" s="83">
        <v>5000000000000</v>
      </c>
      <c r="X60" s="130" t="s">
        <v>992</v>
      </c>
    </row>
    <row r="61" spans="1:26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O61" s="115"/>
      <c r="Q61" s="45">
        <v>1984</v>
      </c>
      <c r="R61" s="34" t="s">
        <v>192</v>
      </c>
      <c r="S61" s="34" t="s">
        <v>193</v>
      </c>
      <c r="T61" s="34" t="s">
        <v>194</v>
      </c>
      <c r="U61" s="34" t="s">
        <v>558</v>
      </c>
      <c r="V61" s="41" t="s">
        <v>552</v>
      </c>
      <c r="W61" s="83">
        <v>31000000000000</v>
      </c>
      <c r="X61" s="130" t="s">
        <v>993</v>
      </c>
      <c r="Y61" s="75" t="s">
        <v>1559</v>
      </c>
    </row>
    <row r="62" spans="1:26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O62" s="115"/>
      <c r="Q62" s="45">
        <v>1984</v>
      </c>
      <c r="R62" s="34" t="s">
        <v>196</v>
      </c>
      <c r="S62" s="34" t="s">
        <v>197</v>
      </c>
      <c r="T62" s="34" t="s">
        <v>560</v>
      </c>
      <c r="U62" s="34" t="s">
        <v>559</v>
      </c>
      <c r="V62" s="41" t="s">
        <v>552</v>
      </c>
      <c r="W62" s="83"/>
      <c r="X62" s="130" t="s">
        <v>994</v>
      </c>
      <c r="Y62" s="75" t="s">
        <v>1567</v>
      </c>
    </row>
    <row r="63" spans="1:26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O63" s="115"/>
      <c r="Q63" s="45">
        <v>1984</v>
      </c>
      <c r="R63" s="34" t="s">
        <v>1387</v>
      </c>
      <c r="S63" s="34" t="s">
        <v>201</v>
      </c>
      <c r="U63" s="34" t="s">
        <v>565</v>
      </c>
      <c r="V63" s="34" t="s">
        <v>118</v>
      </c>
      <c r="W63" s="83">
        <v>150000000000000</v>
      </c>
      <c r="X63" s="75" t="s">
        <v>1386</v>
      </c>
      <c r="Y63" s="130" t="s">
        <v>996</v>
      </c>
      <c r="Z63" s="75" t="s">
        <v>1518</v>
      </c>
    </row>
    <row r="64" spans="1:26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O64" s="115"/>
      <c r="Q64" s="45">
        <v>1985</v>
      </c>
      <c r="R64" s="2" t="s">
        <v>199</v>
      </c>
      <c r="U64" s="34" t="s">
        <v>562</v>
      </c>
      <c r="V64" s="34" t="s">
        <v>561</v>
      </c>
      <c r="W64" s="83">
        <v>2E+16</v>
      </c>
      <c r="X64" s="130" t="s">
        <v>995</v>
      </c>
    </row>
    <row r="65" spans="1:26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O65" s="115"/>
      <c r="Q65" s="45">
        <v>1985</v>
      </c>
      <c r="R65" s="34" t="s">
        <v>203</v>
      </c>
      <c r="S65" s="34" t="s">
        <v>204</v>
      </c>
      <c r="T65" s="48" t="s">
        <v>205</v>
      </c>
      <c r="W65" s="83"/>
      <c r="X65" s="130" t="s">
        <v>997</v>
      </c>
    </row>
    <row r="66" spans="1:26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O66" s="115"/>
      <c r="Q66" s="45">
        <v>1986</v>
      </c>
      <c r="R66" s="34" t="s">
        <v>569</v>
      </c>
      <c r="U66" s="34" t="s">
        <v>570</v>
      </c>
      <c r="V66" s="34" t="s">
        <v>68</v>
      </c>
      <c r="W66" s="83">
        <v>400000000000000</v>
      </c>
      <c r="X66" s="130" t="s">
        <v>998</v>
      </c>
    </row>
    <row r="67" spans="1:26">
      <c r="A67" s="38" t="s">
        <v>1509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O67" s="115"/>
      <c r="Q67" s="45">
        <v>1986</v>
      </c>
      <c r="R67" s="34" t="s">
        <v>206</v>
      </c>
      <c r="S67" s="34" t="s">
        <v>567</v>
      </c>
      <c r="U67" s="34" t="s">
        <v>568</v>
      </c>
      <c r="V67" s="34" t="s">
        <v>566</v>
      </c>
      <c r="W67" s="83"/>
      <c r="X67" s="130" t="s">
        <v>999</v>
      </c>
      <c r="Y67" s="75" t="s">
        <v>1508</v>
      </c>
    </row>
    <row r="68" spans="1:26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O68" s="115"/>
      <c r="Q68" s="45">
        <v>1986</v>
      </c>
      <c r="R68" s="34" t="s">
        <v>209</v>
      </c>
      <c r="S68" s="34" t="s">
        <v>571</v>
      </c>
      <c r="T68" s="34" t="s">
        <v>210</v>
      </c>
      <c r="U68" s="38" t="s">
        <v>572</v>
      </c>
      <c r="V68" s="34" t="s">
        <v>118</v>
      </c>
      <c r="W68" s="83">
        <v>30000000000000</v>
      </c>
      <c r="X68" s="130" t="s">
        <v>1000</v>
      </c>
      <c r="Y68" s="130" t="s">
        <v>1140</v>
      </c>
    </row>
    <row r="69" spans="1:26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O69" s="115"/>
      <c r="Q69" s="45">
        <v>1986</v>
      </c>
      <c r="R69" s="34" t="s">
        <v>212</v>
      </c>
      <c r="T69" s="34" t="s">
        <v>213</v>
      </c>
      <c r="U69" s="35" t="s">
        <v>573</v>
      </c>
      <c r="V69" s="41" t="s">
        <v>180</v>
      </c>
      <c r="W69" s="83"/>
      <c r="X69" s="130" t="s">
        <v>1001</v>
      </c>
    </row>
    <row r="70" spans="1:26">
      <c r="A70" s="35" t="s">
        <v>175</v>
      </c>
      <c r="B70" s="35">
        <v>2</v>
      </c>
      <c r="I70" s="34">
        <v>2</v>
      </c>
      <c r="N70" s="34">
        <v>1</v>
      </c>
      <c r="O70" s="115"/>
      <c r="Q70" s="45">
        <v>1987</v>
      </c>
      <c r="R70" s="34" t="s">
        <v>551</v>
      </c>
      <c r="T70" s="34" t="s">
        <v>769</v>
      </c>
      <c r="U70" s="38" t="s">
        <v>572</v>
      </c>
      <c r="V70" s="34" t="s">
        <v>582</v>
      </c>
      <c r="W70" s="94">
        <v>5000000000000</v>
      </c>
      <c r="X70" s="130" t="s">
        <v>1002</v>
      </c>
    </row>
    <row r="71" spans="1:26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O71" s="115"/>
      <c r="Q71" s="45">
        <v>1987</v>
      </c>
      <c r="R71" s="34" t="s">
        <v>221</v>
      </c>
      <c r="S71" s="34" t="s">
        <v>866</v>
      </c>
      <c r="T71" s="34" t="s">
        <v>222</v>
      </c>
      <c r="U71" s="34" t="s">
        <v>867</v>
      </c>
      <c r="V71" s="34" t="s">
        <v>223</v>
      </c>
      <c r="W71" s="83"/>
      <c r="X71" s="130" t="s">
        <v>1003</v>
      </c>
      <c r="Y71" s="130" t="s">
        <v>1138</v>
      </c>
      <c r="Z71" s="130" t="s">
        <v>1139</v>
      </c>
    </row>
    <row r="72" spans="1:26">
      <c r="A72" s="35" t="s">
        <v>214</v>
      </c>
      <c r="B72" s="35">
        <v>2</v>
      </c>
      <c r="I72" s="34">
        <v>2</v>
      </c>
      <c r="N72" s="34">
        <v>1</v>
      </c>
      <c r="O72" s="115"/>
      <c r="Q72" s="45">
        <v>1987</v>
      </c>
      <c r="R72" s="34" t="s">
        <v>215</v>
      </c>
      <c r="U72" s="38" t="s">
        <v>298</v>
      </c>
      <c r="V72" s="34" t="s">
        <v>118</v>
      </c>
      <c r="W72" s="83"/>
      <c r="X72" s="130" t="s">
        <v>1002</v>
      </c>
    </row>
    <row r="73" spans="1:26">
      <c r="A73" s="35" t="s">
        <v>216</v>
      </c>
      <c r="B73" s="35">
        <v>2</v>
      </c>
      <c r="I73" s="34">
        <v>2</v>
      </c>
      <c r="N73" s="34">
        <v>1</v>
      </c>
      <c r="O73" s="115"/>
      <c r="Q73" s="45">
        <v>1987</v>
      </c>
      <c r="R73" s="34" t="s">
        <v>215</v>
      </c>
      <c r="S73" s="34" t="s">
        <v>217</v>
      </c>
      <c r="T73" s="34" t="s">
        <v>218</v>
      </c>
      <c r="U73" s="34" t="s">
        <v>564</v>
      </c>
      <c r="V73" s="34" t="s">
        <v>118</v>
      </c>
      <c r="W73" s="83"/>
      <c r="X73" s="130" t="s">
        <v>1002</v>
      </c>
    </row>
    <row r="74" spans="1:26">
      <c r="A74" s="35" t="s">
        <v>219</v>
      </c>
      <c r="B74" s="35">
        <v>2</v>
      </c>
      <c r="I74" s="34">
        <v>2</v>
      </c>
      <c r="N74" s="34">
        <v>1</v>
      </c>
      <c r="O74" s="115"/>
      <c r="Q74" s="45">
        <v>1987</v>
      </c>
      <c r="R74" s="34" t="s">
        <v>215</v>
      </c>
      <c r="U74" s="38" t="s">
        <v>298</v>
      </c>
      <c r="V74" s="34" t="s">
        <v>118</v>
      </c>
      <c r="W74" s="83"/>
      <c r="X74" s="130" t="s">
        <v>1002</v>
      </c>
    </row>
    <row r="75" spans="1:26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O75" s="115"/>
      <c r="Q75" s="45">
        <v>1987</v>
      </c>
      <c r="R75" s="34" t="s">
        <v>1390</v>
      </c>
      <c r="U75" s="35" t="s">
        <v>573</v>
      </c>
      <c r="V75" s="41" t="s">
        <v>180</v>
      </c>
      <c r="W75" s="83">
        <v>80000000000000</v>
      </c>
      <c r="X75" s="130" t="s">
        <v>1388</v>
      </c>
    </row>
    <row r="76" spans="1:26">
      <c r="A76" s="38" t="s">
        <v>1507</v>
      </c>
      <c r="B76" s="38">
        <v>4</v>
      </c>
      <c r="D76" s="34">
        <v>1</v>
      </c>
      <c r="E76" s="34">
        <v>3</v>
      </c>
      <c r="N76" s="34">
        <v>1</v>
      </c>
      <c r="O76" s="115"/>
      <c r="Q76" s="45">
        <v>1987</v>
      </c>
      <c r="R76" s="34" t="s">
        <v>1505</v>
      </c>
      <c r="U76" s="34" t="s">
        <v>1504</v>
      </c>
      <c r="V76" s="41" t="s">
        <v>1389</v>
      </c>
      <c r="W76" s="83">
        <v>28000000000000</v>
      </c>
      <c r="X76" s="130" t="s">
        <v>1506</v>
      </c>
    </row>
    <row r="77" spans="1:26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O77" s="115"/>
      <c r="Q77" s="45">
        <v>1987</v>
      </c>
      <c r="R77" s="34" t="s">
        <v>225</v>
      </c>
      <c r="U77" s="35" t="s">
        <v>573</v>
      </c>
      <c r="V77" s="41" t="s">
        <v>180</v>
      </c>
      <c r="W77" s="83">
        <v>13000000000000</v>
      </c>
      <c r="X77" s="130" t="s">
        <v>1004</v>
      </c>
    </row>
    <row r="78" spans="1:26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O78" s="115"/>
      <c r="Q78" s="45">
        <v>1987</v>
      </c>
      <c r="R78" s="34" t="s">
        <v>776</v>
      </c>
      <c r="S78" s="34" t="s">
        <v>247</v>
      </c>
      <c r="T78" s="34" t="s">
        <v>248</v>
      </c>
      <c r="U78" s="35" t="s">
        <v>573</v>
      </c>
      <c r="V78" s="41" t="s">
        <v>180</v>
      </c>
      <c r="W78" s="94">
        <v>6000000000000</v>
      </c>
      <c r="X78" s="130" t="s">
        <v>1005</v>
      </c>
      <c r="Y78" s="130" t="s">
        <v>1137</v>
      </c>
    </row>
    <row r="79" spans="1:26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O79" s="115"/>
      <c r="Q79" s="45">
        <v>1987</v>
      </c>
      <c r="R79" s="34" t="s">
        <v>1566</v>
      </c>
      <c r="S79" s="2" t="s">
        <v>531</v>
      </c>
      <c r="T79" s="34" t="s">
        <v>368</v>
      </c>
      <c r="U79" s="38" t="s">
        <v>572</v>
      </c>
      <c r="V79" s="34" t="s">
        <v>545</v>
      </c>
      <c r="W79" s="83">
        <v>50000000000000</v>
      </c>
      <c r="X79" s="75" t="s">
        <v>1565</v>
      </c>
      <c r="Y79" s="130" t="s">
        <v>1061</v>
      </c>
    </row>
    <row r="80" spans="1:26">
      <c r="A80" s="40" t="s">
        <v>1524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O80" s="115"/>
      <c r="Q80" s="45">
        <v>1988</v>
      </c>
      <c r="R80" s="34" t="s">
        <v>228</v>
      </c>
      <c r="T80" s="34" t="s">
        <v>576</v>
      </c>
      <c r="U80" s="35" t="s">
        <v>1523</v>
      </c>
      <c r="V80" s="41" t="s">
        <v>575</v>
      </c>
      <c r="W80" s="83">
        <v>100000000000000</v>
      </c>
      <c r="X80" s="130" t="s">
        <v>1007</v>
      </c>
    </row>
    <row r="81" spans="1:26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O81" s="115"/>
      <c r="Q81" s="45">
        <v>1988</v>
      </c>
      <c r="R81" s="34" t="s">
        <v>233</v>
      </c>
      <c r="T81" s="34" t="s">
        <v>234</v>
      </c>
      <c r="U81" s="34" t="s">
        <v>579</v>
      </c>
      <c r="V81" s="41" t="s">
        <v>180</v>
      </c>
      <c r="W81" s="83">
        <v>1500000000000</v>
      </c>
      <c r="X81" s="130" t="s">
        <v>1008</v>
      </c>
    </row>
    <row r="82" spans="1:26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O82" s="115"/>
      <c r="Q82" s="45">
        <v>1988</v>
      </c>
      <c r="R82" s="34" t="s">
        <v>230</v>
      </c>
      <c r="T82" s="34" t="s">
        <v>231</v>
      </c>
      <c r="U82" s="38" t="s">
        <v>298</v>
      </c>
      <c r="V82" s="34" t="s">
        <v>550</v>
      </c>
      <c r="W82" s="83"/>
      <c r="X82" s="130" t="s">
        <v>1009</v>
      </c>
    </row>
    <row r="83" spans="1:26">
      <c r="A83" s="37" t="s">
        <v>323</v>
      </c>
      <c r="B83" s="37">
        <v>3</v>
      </c>
      <c r="E83" s="34">
        <v>3</v>
      </c>
      <c r="N83" s="34">
        <v>1</v>
      </c>
      <c r="O83" s="115"/>
      <c r="P83" s="2" t="s">
        <v>324</v>
      </c>
      <c r="Q83" s="45">
        <v>1988</v>
      </c>
      <c r="R83" s="34" t="s">
        <v>1394</v>
      </c>
      <c r="S83" s="34" t="s">
        <v>325</v>
      </c>
      <c r="U83" s="34" t="s">
        <v>1393</v>
      </c>
      <c r="V83" s="34" t="s">
        <v>1392</v>
      </c>
      <c r="W83" s="83">
        <v>2000000000000</v>
      </c>
      <c r="X83" s="75" t="s">
        <v>1391</v>
      </c>
      <c r="Y83" s="130" t="s">
        <v>1047</v>
      </c>
    </row>
    <row r="84" spans="1:26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O84" s="115"/>
      <c r="Q84" s="45">
        <v>1989</v>
      </c>
      <c r="R84" s="34" t="s">
        <v>236</v>
      </c>
      <c r="U84" s="38" t="s">
        <v>572</v>
      </c>
      <c r="V84" s="34" t="s">
        <v>118</v>
      </c>
      <c r="W84" s="83"/>
      <c r="X84" s="130" t="s">
        <v>1010</v>
      </c>
    </row>
    <row r="85" spans="1:26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O85" s="115"/>
      <c r="P85" s="2" t="s">
        <v>32</v>
      </c>
      <c r="Q85" s="45">
        <v>1989</v>
      </c>
      <c r="R85" s="34" t="s">
        <v>238</v>
      </c>
      <c r="T85" s="54" t="s">
        <v>580</v>
      </c>
      <c r="U85" s="34" t="s">
        <v>239</v>
      </c>
      <c r="V85" s="34" t="s">
        <v>581</v>
      </c>
      <c r="W85" s="83">
        <v>2E+17</v>
      </c>
      <c r="X85" s="130" t="s">
        <v>1011</v>
      </c>
    </row>
    <row r="86" spans="1:26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O86" s="115"/>
      <c r="Q86" s="45">
        <v>1989</v>
      </c>
      <c r="R86" s="34" t="s">
        <v>243</v>
      </c>
      <c r="U86" s="35" t="s">
        <v>573</v>
      </c>
      <c r="V86" s="34" t="s">
        <v>582</v>
      </c>
      <c r="W86" s="83">
        <v>7000000000000</v>
      </c>
      <c r="X86" s="130" t="s">
        <v>1012</v>
      </c>
    </row>
    <row r="87" spans="1:26">
      <c r="A87" s="40" t="s">
        <v>240</v>
      </c>
      <c r="B87" s="40">
        <v>5</v>
      </c>
      <c r="E87" s="34">
        <v>5</v>
      </c>
      <c r="N87" s="34">
        <v>1</v>
      </c>
      <c r="O87" s="115"/>
      <c r="P87" s="2" t="s">
        <v>32</v>
      </c>
      <c r="Q87" s="45">
        <v>1989</v>
      </c>
      <c r="R87" s="34" t="s">
        <v>241</v>
      </c>
      <c r="U87" s="34" t="s">
        <v>583</v>
      </c>
      <c r="V87" s="34" t="s">
        <v>582</v>
      </c>
      <c r="W87" s="83">
        <v>90000000000000</v>
      </c>
      <c r="X87" s="130" t="s">
        <v>1013</v>
      </c>
    </row>
    <row r="88" spans="1:26">
      <c r="A88" s="37" t="s">
        <v>366</v>
      </c>
      <c r="B88" s="37">
        <v>3</v>
      </c>
      <c r="D88" s="34">
        <v>2</v>
      </c>
      <c r="E88" s="34">
        <v>1</v>
      </c>
      <c r="O88" s="115"/>
      <c r="Q88" s="45">
        <v>1989</v>
      </c>
      <c r="R88" s="2" t="s">
        <v>1395</v>
      </c>
      <c r="S88" s="2" t="s">
        <v>1396</v>
      </c>
      <c r="T88" s="34" t="s">
        <v>596</v>
      </c>
      <c r="U88" s="34" t="s">
        <v>568</v>
      </c>
      <c r="V88" s="34" t="s">
        <v>1398</v>
      </c>
      <c r="W88" s="83">
        <v>1800000000000000</v>
      </c>
      <c r="X88" s="75" t="s">
        <v>1397</v>
      </c>
      <c r="Y88" s="130" t="s">
        <v>1060</v>
      </c>
      <c r="Z88" s="75" t="s">
        <v>1399</v>
      </c>
    </row>
    <row r="89" spans="1:26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O89" s="115"/>
      <c r="Q89" s="49">
        <v>1990</v>
      </c>
      <c r="R89" s="34" t="s">
        <v>245</v>
      </c>
      <c r="U89" s="38" t="s">
        <v>572</v>
      </c>
      <c r="V89" s="34" t="s">
        <v>582</v>
      </c>
      <c r="W89" s="83">
        <v>80000000000000</v>
      </c>
      <c r="X89" s="130" t="s">
        <v>1014</v>
      </c>
    </row>
    <row r="90" spans="1:26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O90" s="115"/>
      <c r="P90" s="2" t="s">
        <v>32</v>
      </c>
      <c r="Q90" s="163">
        <v>1991</v>
      </c>
      <c r="R90" s="34" t="s">
        <v>1527</v>
      </c>
      <c r="S90" s="34" t="s">
        <v>1526</v>
      </c>
      <c r="T90" s="2" t="s">
        <v>157</v>
      </c>
      <c r="U90" s="34" t="s">
        <v>1530</v>
      </c>
      <c r="V90" s="34" t="s">
        <v>1529</v>
      </c>
      <c r="W90" s="83">
        <v>3.8E+16</v>
      </c>
      <c r="X90" s="75" t="s">
        <v>1525</v>
      </c>
      <c r="Y90" s="130" t="s">
        <v>977</v>
      </c>
    </row>
    <row r="91" spans="1:26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O91" s="115"/>
      <c r="P91" s="2" t="s">
        <v>34</v>
      </c>
      <c r="Q91" s="49">
        <v>1991</v>
      </c>
      <c r="R91" s="34" t="s">
        <v>869</v>
      </c>
      <c r="S91" s="34" t="s">
        <v>868</v>
      </c>
      <c r="U91" s="34" t="s">
        <v>583</v>
      </c>
      <c r="V91" s="54" t="s">
        <v>584</v>
      </c>
      <c r="W91" s="83">
        <v>2700000000000</v>
      </c>
      <c r="X91" s="130" t="s">
        <v>1015</v>
      </c>
      <c r="Y91" s="75" t="s">
        <v>1136</v>
      </c>
    </row>
    <row r="92" spans="1:26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O92" s="115"/>
      <c r="Q92" s="49">
        <v>1991</v>
      </c>
      <c r="R92" s="34" t="s">
        <v>251</v>
      </c>
      <c r="U92" s="35" t="s">
        <v>573</v>
      </c>
      <c r="V92" s="41" t="s">
        <v>180</v>
      </c>
      <c r="W92" s="83">
        <v>600000000000</v>
      </c>
      <c r="X92" s="130" t="s">
        <v>1016</v>
      </c>
    </row>
    <row r="93" spans="1:26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O93" s="115"/>
      <c r="Q93" s="49">
        <v>1991</v>
      </c>
      <c r="R93" s="34" t="s">
        <v>253</v>
      </c>
      <c r="U93" s="38" t="s">
        <v>572</v>
      </c>
      <c r="V93" s="34" t="s">
        <v>582</v>
      </c>
      <c r="W93" s="83">
        <v>12000000000000</v>
      </c>
      <c r="X93" s="130" t="s">
        <v>1017</v>
      </c>
    </row>
    <row r="94" spans="1:26">
      <c r="A94" s="41" t="s">
        <v>254</v>
      </c>
      <c r="B94" s="41">
        <v>6</v>
      </c>
      <c r="D94" s="34">
        <v>2</v>
      </c>
      <c r="E94" s="34">
        <v>4</v>
      </c>
      <c r="O94" s="115"/>
      <c r="Q94" s="49">
        <v>1991</v>
      </c>
      <c r="R94" s="34" t="s">
        <v>255</v>
      </c>
      <c r="U94" s="35" t="s">
        <v>573</v>
      </c>
      <c r="V94" s="41" t="s">
        <v>180</v>
      </c>
      <c r="W94" s="83">
        <v>7500000000000</v>
      </c>
      <c r="X94" s="130" t="s">
        <v>1018</v>
      </c>
    </row>
    <row r="95" spans="1:26">
      <c r="A95" s="40" t="s">
        <v>1362</v>
      </c>
      <c r="B95" s="40">
        <v>5</v>
      </c>
      <c r="D95" s="34">
        <v>2</v>
      </c>
      <c r="E95" s="34">
        <v>3</v>
      </c>
      <c r="O95" s="115"/>
      <c r="Q95" s="49">
        <v>1991</v>
      </c>
      <c r="R95" s="34" t="s">
        <v>1364</v>
      </c>
      <c r="U95" s="38" t="s">
        <v>572</v>
      </c>
      <c r="V95" s="41" t="s">
        <v>180</v>
      </c>
      <c r="W95" s="83">
        <v>2500000000000</v>
      </c>
      <c r="X95" s="130" t="s">
        <v>1363</v>
      </c>
    </row>
    <row r="96" spans="1:26">
      <c r="A96" s="40" t="s">
        <v>1366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O96" s="115"/>
      <c r="Q96" s="49">
        <v>1992</v>
      </c>
      <c r="R96" s="34" t="s">
        <v>1367</v>
      </c>
      <c r="U96" s="35" t="s">
        <v>573</v>
      </c>
      <c r="V96" s="41" t="s">
        <v>180</v>
      </c>
      <c r="W96" s="83">
        <v>380000000000</v>
      </c>
      <c r="X96" s="130" t="s">
        <v>1365</v>
      </c>
    </row>
    <row r="97" spans="1:26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O97" s="115"/>
      <c r="Q97" s="49">
        <v>1992</v>
      </c>
      <c r="R97" s="2" t="s">
        <v>257</v>
      </c>
      <c r="U97" s="34" t="s">
        <v>88</v>
      </c>
      <c r="V97" s="34" t="s">
        <v>582</v>
      </c>
      <c r="W97" s="83">
        <v>38000000000000</v>
      </c>
      <c r="X97" s="130" t="s">
        <v>1019</v>
      </c>
    </row>
    <row r="98" spans="1:26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O98" s="115"/>
      <c r="Q98" s="49">
        <v>1992</v>
      </c>
      <c r="R98" s="34" t="s">
        <v>870</v>
      </c>
      <c r="S98" s="34" t="s">
        <v>266</v>
      </c>
      <c r="U98" s="34" t="s">
        <v>88</v>
      </c>
      <c r="V98" s="34" t="s">
        <v>871</v>
      </c>
      <c r="W98" s="83">
        <v>5000000000000</v>
      </c>
      <c r="X98" s="75" t="s">
        <v>1020</v>
      </c>
      <c r="Y98" s="130" t="s">
        <v>1134</v>
      </c>
    </row>
    <row r="99" spans="1:26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O99" s="115"/>
      <c r="Q99" s="49">
        <v>1992</v>
      </c>
      <c r="R99" s="34" t="s">
        <v>259</v>
      </c>
      <c r="U99" s="35" t="s">
        <v>573</v>
      </c>
      <c r="V99" s="41" t="s">
        <v>180</v>
      </c>
      <c r="W99" s="83">
        <v>2900000000000</v>
      </c>
      <c r="X99" s="130" t="s">
        <v>1021</v>
      </c>
    </row>
    <row r="100" spans="1:26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O100" s="115"/>
      <c r="Q100" s="49">
        <v>1992</v>
      </c>
      <c r="R100" s="34" t="s">
        <v>261</v>
      </c>
      <c r="U100" s="35" t="s">
        <v>573</v>
      </c>
      <c r="V100" s="41" t="s">
        <v>180</v>
      </c>
      <c r="W100" s="83">
        <v>380000000000</v>
      </c>
      <c r="X100" s="130" t="s">
        <v>1022</v>
      </c>
    </row>
    <row r="101" spans="1:26">
      <c r="A101" s="37" t="s">
        <v>262</v>
      </c>
      <c r="B101" s="37">
        <v>3</v>
      </c>
      <c r="D101" s="34">
        <v>2</v>
      </c>
      <c r="F101" s="34">
        <v>1</v>
      </c>
      <c r="O101" s="115"/>
      <c r="Q101" s="49">
        <v>1993</v>
      </c>
      <c r="R101" s="34" t="s">
        <v>263</v>
      </c>
      <c r="U101" s="34" t="s">
        <v>264</v>
      </c>
      <c r="V101" s="34" t="s">
        <v>68</v>
      </c>
      <c r="W101" s="83">
        <v>5000000000000000</v>
      </c>
      <c r="X101" s="130" t="s">
        <v>1023</v>
      </c>
    </row>
    <row r="102" spans="1:26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O102" s="115"/>
      <c r="Q102" s="49">
        <v>1993</v>
      </c>
      <c r="R102" s="34" t="s">
        <v>1218</v>
      </c>
      <c r="S102" s="34" t="s">
        <v>290</v>
      </c>
      <c r="U102" s="34" t="s">
        <v>88</v>
      </c>
      <c r="V102" s="34" t="s">
        <v>1220</v>
      </c>
      <c r="W102" s="83">
        <v>300000000000</v>
      </c>
      <c r="X102" s="75" t="s">
        <v>1219</v>
      </c>
      <c r="Y102" s="130" t="s">
        <v>1033</v>
      </c>
    </row>
    <row r="103" spans="1:26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O103" s="115"/>
      <c r="Q103" s="49">
        <v>1993</v>
      </c>
      <c r="R103" s="34" t="s">
        <v>777</v>
      </c>
      <c r="S103" s="34" t="s">
        <v>349</v>
      </c>
      <c r="U103" s="38" t="s">
        <v>572</v>
      </c>
      <c r="V103" s="34" t="s">
        <v>118</v>
      </c>
      <c r="W103" s="94">
        <v>1000000000000</v>
      </c>
      <c r="X103" s="130" t="s">
        <v>1024</v>
      </c>
      <c r="Y103" s="130" t="s">
        <v>1133</v>
      </c>
      <c r="Z103" s="130" t="s">
        <v>1135</v>
      </c>
    </row>
    <row r="104" spans="1:26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O104" s="115"/>
      <c r="Q104" s="49">
        <v>1994</v>
      </c>
      <c r="R104" s="34" t="s">
        <v>271</v>
      </c>
      <c r="T104" s="34" t="s">
        <v>272</v>
      </c>
      <c r="U104" s="34" t="s">
        <v>88</v>
      </c>
      <c r="V104" s="34" t="s">
        <v>118</v>
      </c>
      <c r="W104" s="83"/>
      <c r="X104" s="130" t="s">
        <v>1025</v>
      </c>
    </row>
    <row r="105" spans="1:26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O105" s="115"/>
      <c r="Q105" s="49">
        <v>1994</v>
      </c>
      <c r="R105" s="34" t="s">
        <v>268</v>
      </c>
      <c r="U105" s="34" t="s">
        <v>88</v>
      </c>
      <c r="V105" s="34" t="s">
        <v>269</v>
      </c>
      <c r="W105" s="83">
        <v>1100000000000000</v>
      </c>
      <c r="X105" s="130" t="s">
        <v>1026</v>
      </c>
    </row>
    <row r="106" spans="1:26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O106" s="115"/>
      <c r="Q106" s="49">
        <v>1994</v>
      </c>
      <c r="R106" s="34" t="s">
        <v>274</v>
      </c>
      <c r="T106" s="34" t="s">
        <v>623</v>
      </c>
      <c r="U106" s="34" t="s">
        <v>88</v>
      </c>
      <c r="V106" s="41" t="s">
        <v>180</v>
      </c>
      <c r="W106" s="83">
        <v>150000000000</v>
      </c>
      <c r="X106" s="130" t="s">
        <v>1027</v>
      </c>
    </row>
    <row r="107" spans="1:26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O107" s="115"/>
      <c r="Q107" s="49">
        <v>1994</v>
      </c>
      <c r="R107" s="34" t="s">
        <v>276</v>
      </c>
      <c r="T107" s="34" t="s">
        <v>277</v>
      </c>
      <c r="U107" s="35" t="s">
        <v>573</v>
      </c>
      <c r="V107" s="41" t="s">
        <v>180</v>
      </c>
      <c r="W107" s="83">
        <v>1000000000000</v>
      </c>
      <c r="X107" s="130" t="s">
        <v>1028</v>
      </c>
    </row>
    <row r="108" spans="1:26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O108" s="115"/>
      <c r="Q108" s="49">
        <v>1995</v>
      </c>
      <c r="R108" s="34" t="s">
        <v>279</v>
      </c>
      <c r="U108" s="38" t="s">
        <v>280</v>
      </c>
      <c r="V108" s="34" t="s">
        <v>118</v>
      </c>
      <c r="W108" s="83">
        <v>1000000000000</v>
      </c>
      <c r="X108" s="130" t="s">
        <v>1029</v>
      </c>
    </row>
    <row r="109" spans="1:26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O109" s="115"/>
      <c r="Q109" s="49">
        <v>1996</v>
      </c>
      <c r="R109" s="34" t="s">
        <v>282</v>
      </c>
      <c r="T109" s="2" t="s">
        <v>283</v>
      </c>
      <c r="U109" s="35" t="s">
        <v>622</v>
      </c>
      <c r="V109" s="34" t="s">
        <v>621</v>
      </c>
      <c r="W109" s="83">
        <v>500000000000000</v>
      </c>
      <c r="X109" s="130" t="s">
        <v>1030</v>
      </c>
    </row>
    <row r="110" spans="1:26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O110" s="115"/>
      <c r="Q110" s="49">
        <v>1996</v>
      </c>
      <c r="R110" s="34" t="s">
        <v>285</v>
      </c>
      <c r="T110" s="34" t="s">
        <v>286</v>
      </c>
      <c r="U110" s="38" t="s">
        <v>298</v>
      </c>
      <c r="V110" s="34" t="s">
        <v>118</v>
      </c>
      <c r="W110" s="83">
        <v>5500000000000</v>
      </c>
      <c r="X110" s="130" t="s">
        <v>1031</v>
      </c>
    </row>
    <row r="111" spans="1:26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O111" s="115"/>
      <c r="Q111" s="49">
        <v>1997</v>
      </c>
      <c r="R111" s="2" t="s">
        <v>288</v>
      </c>
      <c r="T111" s="34" t="s">
        <v>620</v>
      </c>
      <c r="U111" s="34" t="s">
        <v>328</v>
      </c>
      <c r="V111" s="34" t="s">
        <v>68</v>
      </c>
      <c r="W111" s="83"/>
      <c r="X111" s="130" t="s">
        <v>1032</v>
      </c>
    </row>
    <row r="112" spans="1:26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O112" s="115"/>
      <c r="Q112" s="49">
        <v>1997</v>
      </c>
      <c r="R112" s="34" t="s">
        <v>294</v>
      </c>
      <c r="T112" s="34" t="s">
        <v>295</v>
      </c>
      <c r="U112" s="118" t="s">
        <v>798</v>
      </c>
      <c r="V112" s="34" t="s">
        <v>577</v>
      </c>
      <c r="W112" s="83">
        <v>330000000000000</v>
      </c>
      <c r="X112" s="130" t="s">
        <v>1035</v>
      </c>
    </row>
    <row r="113" spans="1:25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O113" s="115"/>
      <c r="Q113" s="49">
        <v>1997</v>
      </c>
      <c r="R113" s="34" t="s">
        <v>297</v>
      </c>
      <c r="U113" s="38" t="s">
        <v>298</v>
      </c>
      <c r="V113" s="34" t="s">
        <v>118</v>
      </c>
      <c r="W113" s="83">
        <v>2000000000000</v>
      </c>
      <c r="X113" s="130" t="s">
        <v>1036</v>
      </c>
    </row>
    <row r="114" spans="1:25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O114" s="115"/>
      <c r="Q114" s="49">
        <v>1997</v>
      </c>
      <c r="R114" s="34" t="s">
        <v>303</v>
      </c>
      <c r="T114" s="34" t="s">
        <v>304</v>
      </c>
      <c r="U114" s="34" t="s">
        <v>616</v>
      </c>
      <c r="V114" s="41" t="s">
        <v>180</v>
      </c>
      <c r="W114" s="83"/>
      <c r="X114" s="130" t="s">
        <v>1037</v>
      </c>
    </row>
    <row r="115" spans="1:25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O115" s="115"/>
      <c r="Q115" s="49">
        <v>1997</v>
      </c>
      <c r="R115" s="34" t="s">
        <v>300</v>
      </c>
      <c r="T115" s="34" t="s">
        <v>301</v>
      </c>
      <c r="U115" s="34" t="s">
        <v>617</v>
      </c>
      <c r="V115" s="34" t="s">
        <v>68</v>
      </c>
      <c r="W115" s="83">
        <v>7300000000000000</v>
      </c>
      <c r="X115" s="130" t="s">
        <v>1038</v>
      </c>
    </row>
    <row r="116" spans="1:25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O116" s="115"/>
      <c r="P116" s="2" t="s">
        <v>32</v>
      </c>
      <c r="Q116" s="49">
        <v>1998</v>
      </c>
      <c r="R116" s="34" t="s">
        <v>1433</v>
      </c>
      <c r="S116" s="34" t="s">
        <v>1434</v>
      </c>
      <c r="U116" s="34" t="s">
        <v>1432</v>
      </c>
      <c r="V116" s="34" t="s">
        <v>1431</v>
      </c>
      <c r="W116" s="83">
        <v>600000000000000</v>
      </c>
      <c r="X116" s="75" t="s">
        <v>1430</v>
      </c>
      <c r="Y116" s="130" t="s">
        <v>1039</v>
      </c>
    </row>
    <row r="117" spans="1:25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O117" s="115"/>
      <c r="Q117" s="49">
        <v>1998</v>
      </c>
      <c r="R117" s="34" t="s">
        <v>307</v>
      </c>
      <c r="U117" s="38" t="s">
        <v>615</v>
      </c>
      <c r="V117" s="41" t="s">
        <v>180</v>
      </c>
      <c r="W117" s="83">
        <v>310000000000</v>
      </c>
      <c r="X117" s="130" t="s">
        <v>1040</v>
      </c>
    </row>
    <row r="118" spans="1:25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O118" s="115"/>
      <c r="Q118" s="49">
        <v>1999</v>
      </c>
      <c r="R118" s="34" t="s">
        <v>309</v>
      </c>
      <c r="U118" s="34" t="s">
        <v>88</v>
      </c>
      <c r="V118" s="34" t="s">
        <v>593</v>
      </c>
      <c r="W118" s="83">
        <v>4300000000000</v>
      </c>
      <c r="X118" s="130" t="s">
        <v>1041</v>
      </c>
    </row>
    <row r="119" spans="1:25">
      <c r="A119" s="40" t="s">
        <v>310</v>
      </c>
      <c r="B119" s="40">
        <v>5</v>
      </c>
      <c r="D119" s="34">
        <v>2</v>
      </c>
      <c r="E119" s="34">
        <v>3</v>
      </c>
      <c r="O119" s="115"/>
      <c r="Q119" s="49">
        <v>1999</v>
      </c>
      <c r="R119" s="34" t="s">
        <v>311</v>
      </c>
      <c r="T119" s="48"/>
      <c r="U119" s="34" t="s">
        <v>312</v>
      </c>
      <c r="V119" s="34" t="s">
        <v>313</v>
      </c>
      <c r="X119" s="130" t="s">
        <v>1042</v>
      </c>
    </row>
    <row r="120" spans="1:25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O120" s="115"/>
      <c r="P120" s="2" t="s">
        <v>315</v>
      </c>
      <c r="Q120" s="50">
        <v>2000</v>
      </c>
      <c r="R120" s="34" t="s">
        <v>316</v>
      </c>
      <c r="S120" s="34" t="s">
        <v>317</v>
      </c>
      <c r="U120" s="34" t="s">
        <v>605</v>
      </c>
      <c r="V120" s="34" t="s">
        <v>606</v>
      </c>
      <c r="W120" s="83">
        <v>4E+20</v>
      </c>
      <c r="X120" s="130" t="s">
        <v>1043</v>
      </c>
      <c r="Y120" s="130" t="s">
        <v>1132</v>
      </c>
    </row>
    <row r="121" spans="1:25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O121" s="115"/>
      <c r="Q121" s="50">
        <v>2000</v>
      </c>
      <c r="R121" s="2" t="s">
        <v>319</v>
      </c>
      <c r="U121" s="38" t="s">
        <v>592</v>
      </c>
      <c r="V121" s="34" t="s">
        <v>593</v>
      </c>
      <c r="W121" s="83">
        <v>2000000000000</v>
      </c>
      <c r="X121" s="130" t="s">
        <v>1044</v>
      </c>
    </row>
    <row r="122" spans="1:25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O122" s="115"/>
      <c r="P122" s="2" t="s">
        <v>32</v>
      </c>
      <c r="Q122" s="50">
        <v>2000</v>
      </c>
      <c r="R122" s="34" t="s">
        <v>320</v>
      </c>
      <c r="T122" s="34" t="s">
        <v>607</v>
      </c>
      <c r="U122" s="34" t="s">
        <v>608</v>
      </c>
      <c r="V122" s="34" t="s">
        <v>609</v>
      </c>
      <c r="W122" s="83">
        <v>800000000000000</v>
      </c>
      <c r="X122" s="130" t="s">
        <v>1045</v>
      </c>
    </row>
    <row r="123" spans="1:25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O123" s="115"/>
      <c r="Q123" s="50">
        <v>2000</v>
      </c>
      <c r="R123" s="34" t="s">
        <v>322</v>
      </c>
      <c r="T123" s="34" t="s">
        <v>578</v>
      </c>
      <c r="U123" s="34" t="s">
        <v>88</v>
      </c>
      <c r="V123" s="34" t="s">
        <v>577</v>
      </c>
      <c r="W123" s="83">
        <v>1.9E+17</v>
      </c>
      <c r="X123" s="130" t="s">
        <v>1046</v>
      </c>
    </row>
    <row r="124" spans="1:25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O124" s="115"/>
      <c r="P124" s="2" t="s">
        <v>32</v>
      </c>
      <c r="Q124" s="50">
        <v>2001</v>
      </c>
      <c r="R124" s="2" t="s">
        <v>327</v>
      </c>
      <c r="U124" s="34" t="s">
        <v>328</v>
      </c>
      <c r="V124" s="34" t="s">
        <v>689</v>
      </c>
      <c r="W124" s="83">
        <v>1.2E+17</v>
      </c>
      <c r="X124" s="130" t="s">
        <v>1048</v>
      </c>
    </row>
    <row r="125" spans="1:25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O125" s="115"/>
      <c r="Q125" s="50">
        <v>2001</v>
      </c>
      <c r="R125" s="2" t="s">
        <v>330</v>
      </c>
      <c r="T125" s="34" t="s">
        <v>331</v>
      </c>
      <c r="U125" s="34" t="s">
        <v>610</v>
      </c>
      <c r="V125" s="34" t="s">
        <v>332</v>
      </c>
      <c r="X125" s="130" t="s">
        <v>1049</v>
      </c>
    </row>
    <row r="126" spans="1:25">
      <c r="A126" s="46" t="s">
        <v>1573</v>
      </c>
      <c r="B126" s="46">
        <v>8</v>
      </c>
      <c r="D126" s="34">
        <v>2</v>
      </c>
      <c r="E126" s="34">
        <v>6</v>
      </c>
      <c r="N126" s="34">
        <v>1</v>
      </c>
      <c r="O126" s="115"/>
      <c r="P126" s="2" t="s">
        <v>32</v>
      </c>
      <c r="Q126" s="50">
        <v>2001</v>
      </c>
      <c r="R126" s="2" t="s">
        <v>327</v>
      </c>
      <c r="U126" s="34" t="s">
        <v>328</v>
      </c>
      <c r="V126" s="34" t="s">
        <v>689</v>
      </c>
      <c r="W126" s="83">
        <v>6E+16</v>
      </c>
      <c r="X126" s="130" t="s">
        <v>1048</v>
      </c>
    </row>
    <row r="127" spans="1:25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O127" s="115"/>
      <c r="P127" s="2" t="s">
        <v>32</v>
      </c>
      <c r="Q127" s="50">
        <v>2001</v>
      </c>
      <c r="R127" s="2" t="s">
        <v>327</v>
      </c>
      <c r="T127" s="34" t="s">
        <v>334</v>
      </c>
      <c r="U127" s="34" t="s">
        <v>328</v>
      </c>
      <c r="V127" s="34" t="s">
        <v>689</v>
      </c>
      <c r="W127" s="83">
        <v>5000000000000000</v>
      </c>
      <c r="X127" s="130" t="s">
        <v>1048</v>
      </c>
    </row>
    <row r="128" spans="1:25">
      <c r="A128" s="35" t="s">
        <v>335</v>
      </c>
      <c r="B128" s="35">
        <v>2</v>
      </c>
      <c r="G128" s="34">
        <v>2</v>
      </c>
      <c r="N128" s="34">
        <v>1</v>
      </c>
      <c r="O128" s="115"/>
      <c r="Q128" s="50">
        <v>2002</v>
      </c>
      <c r="R128" s="2" t="s">
        <v>336</v>
      </c>
      <c r="S128" s="34" t="s">
        <v>337</v>
      </c>
      <c r="T128" s="34" t="s">
        <v>338</v>
      </c>
      <c r="U128" s="34" t="s">
        <v>611</v>
      </c>
      <c r="V128" s="34" t="s">
        <v>612</v>
      </c>
      <c r="W128" s="83">
        <v>6000000000000000</v>
      </c>
      <c r="X128" s="130" t="s">
        <v>1050</v>
      </c>
      <c r="Y128" s="130" t="s">
        <v>1131</v>
      </c>
    </row>
    <row r="129" spans="1:25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O129" s="115"/>
      <c r="Q129" s="50">
        <v>2002</v>
      </c>
      <c r="R129" s="34" t="s">
        <v>340</v>
      </c>
      <c r="U129" s="38" t="s">
        <v>587</v>
      </c>
      <c r="V129" s="34" t="s">
        <v>613</v>
      </c>
      <c r="W129" s="83">
        <v>900000000000</v>
      </c>
      <c r="X129" s="130" t="s">
        <v>1051</v>
      </c>
    </row>
    <row r="130" spans="1:25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15"/>
      <c r="Q130" s="50">
        <v>2002</v>
      </c>
      <c r="R130" s="34" t="s">
        <v>344</v>
      </c>
      <c r="T130" s="34" t="s">
        <v>1621</v>
      </c>
      <c r="U130" s="34" t="s">
        <v>568</v>
      </c>
      <c r="V130" s="34" t="s">
        <v>68</v>
      </c>
      <c r="W130" s="83">
        <v>320000000000000</v>
      </c>
      <c r="X130" s="130" t="s">
        <v>1053</v>
      </c>
    </row>
    <row r="131" spans="1:25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O131" s="115"/>
      <c r="Q131" s="50">
        <v>2003</v>
      </c>
      <c r="R131" s="34" t="s">
        <v>346</v>
      </c>
      <c r="S131" s="34" t="s">
        <v>347</v>
      </c>
      <c r="U131" s="38" t="s">
        <v>587</v>
      </c>
      <c r="V131" s="34" t="s">
        <v>68</v>
      </c>
      <c r="W131" s="83">
        <v>1000000000000</v>
      </c>
      <c r="X131" s="130" t="s">
        <v>1054</v>
      </c>
      <c r="Y131" s="130" t="s">
        <v>1129</v>
      </c>
    </row>
    <row r="132" spans="1:25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O132" s="115"/>
      <c r="Q132" s="50">
        <v>2004</v>
      </c>
      <c r="R132" s="2" t="s">
        <v>356</v>
      </c>
      <c r="U132" s="38" t="s">
        <v>592</v>
      </c>
      <c r="V132" s="34" t="s">
        <v>118</v>
      </c>
      <c r="W132" s="83">
        <v>2000000000000</v>
      </c>
      <c r="X132" s="130" t="s">
        <v>1056</v>
      </c>
    </row>
    <row r="133" spans="1:25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O133" s="115"/>
      <c r="Q133" s="50">
        <v>2004</v>
      </c>
      <c r="R133" s="2" t="s">
        <v>361</v>
      </c>
      <c r="U133" s="38" t="s">
        <v>592</v>
      </c>
      <c r="V133" s="34" t="s">
        <v>593</v>
      </c>
      <c r="W133" s="83">
        <v>1500000000000</v>
      </c>
      <c r="X133" s="130" t="s">
        <v>1057</v>
      </c>
    </row>
    <row r="134" spans="1:25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O134" s="115"/>
      <c r="Q134" s="50">
        <v>2004</v>
      </c>
      <c r="R134" s="34" t="s">
        <v>363</v>
      </c>
      <c r="T134" s="34" t="s">
        <v>364</v>
      </c>
      <c r="U134" s="40" t="s">
        <v>594</v>
      </c>
      <c r="V134" s="34" t="s">
        <v>68</v>
      </c>
      <c r="W134" s="83"/>
      <c r="X134" s="130" t="s">
        <v>1059</v>
      </c>
    </row>
    <row r="135" spans="1:25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O135" s="115"/>
      <c r="Q135" s="50">
        <v>2004</v>
      </c>
      <c r="R135" s="34" t="s">
        <v>363</v>
      </c>
      <c r="T135" s="34" t="s">
        <v>595</v>
      </c>
      <c r="U135" s="40" t="s">
        <v>594</v>
      </c>
      <c r="V135" s="34" t="s">
        <v>68</v>
      </c>
      <c r="W135" s="83"/>
      <c r="X135" s="130" t="s">
        <v>1059</v>
      </c>
    </row>
    <row r="136" spans="1:25">
      <c r="A136" s="35" t="s">
        <v>1221</v>
      </c>
      <c r="B136" s="35">
        <v>2</v>
      </c>
      <c r="F136" s="34">
        <v>2</v>
      </c>
      <c r="N136" s="34">
        <v>1</v>
      </c>
      <c r="O136" s="115"/>
      <c r="P136" s="2" t="s">
        <v>1227</v>
      </c>
      <c r="Q136" s="50">
        <v>2004</v>
      </c>
      <c r="R136" s="34" t="s">
        <v>1223</v>
      </c>
      <c r="T136" s="34" t="s">
        <v>1224</v>
      </c>
      <c r="U136" s="34" t="s">
        <v>1226</v>
      </c>
      <c r="V136" s="34" t="s">
        <v>1225</v>
      </c>
      <c r="W136" s="83">
        <v>38000000000000</v>
      </c>
      <c r="X136" s="130" t="s">
        <v>1222</v>
      </c>
    </row>
    <row r="137" spans="1:25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O137" s="115"/>
      <c r="Q137" s="50">
        <v>2005</v>
      </c>
      <c r="R137" s="2" t="s">
        <v>370</v>
      </c>
      <c r="T137" s="34" t="s">
        <v>371</v>
      </c>
      <c r="U137" s="38" t="s">
        <v>603</v>
      </c>
      <c r="V137" s="34" t="s">
        <v>597</v>
      </c>
      <c r="W137" s="83">
        <v>200000000000000</v>
      </c>
      <c r="X137" s="130" t="s">
        <v>1062</v>
      </c>
    </row>
    <row r="138" spans="1:25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O138" s="115"/>
      <c r="Q138" s="50">
        <v>2006</v>
      </c>
      <c r="R138" s="2" t="s">
        <v>373</v>
      </c>
      <c r="T138" s="34" t="s">
        <v>598</v>
      </c>
      <c r="U138" s="38" t="s">
        <v>599</v>
      </c>
      <c r="V138" s="34" t="s">
        <v>600</v>
      </c>
      <c r="W138" s="83">
        <v>1900000000000</v>
      </c>
      <c r="X138" s="130" t="s">
        <v>1063</v>
      </c>
    </row>
    <row r="139" spans="1:25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O139" s="115"/>
      <c r="Q139" s="50">
        <v>2006</v>
      </c>
      <c r="R139" s="2" t="s">
        <v>377</v>
      </c>
      <c r="T139" s="34" t="s">
        <v>601</v>
      </c>
      <c r="U139" s="40" t="s">
        <v>594</v>
      </c>
      <c r="V139" s="34" t="s">
        <v>68</v>
      </c>
      <c r="W139" s="83">
        <v>10000000000000</v>
      </c>
      <c r="X139" s="130" t="s">
        <v>1064</v>
      </c>
    </row>
    <row r="140" spans="1:25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O140" s="115"/>
      <c r="Q140" s="50">
        <v>2006</v>
      </c>
      <c r="R140" s="2" t="s">
        <v>379</v>
      </c>
      <c r="T140" s="34" t="s">
        <v>602</v>
      </c>
      <c r="U140" s="40" t="s">
        <v>594</v>
      </c>
      <c r="V140" s="34" t="s">
        <v>68</v>
      </c>
      <c r="W140" s="83">
        <v>1.5E+16</v>
      </c>
      <c r="X140" s="130" t="s">
        <v>1065</v>
      </c>
    </row>
    <row r="141" spans="1:25">
      <c r="A141" s="42" t="s">
        <v>796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O141" s="115"/>
      <c r="Q141" s="50">
        <v>2006</v>
      </c>
      <c r="R141" s="34" t="s">
        <v>794</v>
      </c>
      <c r="S141" s="34" t="s">
        <v>795</v>
      </c>
      <c r="T141" s="34" t="s">
        <v>380</v>
      </c>
      <c r="U141" s="118" t="s">
        <v>708</v>
      </c>
      <c r="V141" s="34" t="s">
        <v>586</v>
      </c>
      <c r="W141" s="83">
        <v>4000000000000</v>
      </c>
      <c r="X141" s="130" t="s">
        <v>1066</v>
      </c>
      <c r="Y141" s="130" t="s">
        <v>1127</v>
      </c>
    </row>
    <row r="142" spans="1:25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O142" s="115"/>
      <c r="Q142" s="50">
        <v>2006</v>
      </c>
      <c r="R142" s="2" t="s">
        <v>382</v>
      </c>
      <c r="T142" s="34" t="s">
        <v>588</v>
      </c>
      <c r="U142" s="40" t="s">
        <v>585</v>
      </c>
      <c r="V142" s="41" t="s">
        <v>180</v>
      </c>
      <c r="W142" s="83">
        <v>2000000000000</v>
      </c>
      <c r="X142" s="130" t="s">
        <v>1067</v>
      </c>
    </row>
    <row r="143" spans="1:25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O143" s="115"/>
      <c r="Q143" s="50">
        <v>2006</v>
      </c>
      <c r="R143" s="2" t="s">
        <v>385</v>
      </c>
      <c r="T143" s="34" t="s">
        <v>386</v>
      </c>
      <c r="U143" s="40" t="s">
        <v>585</v>
      </c>
      <c r="V143" s="34" t="s">
        <v>68</v>
      </c>
      <c r="W143" s="83">
        <v>180000000000000</v>
      </c>
      <c r="X143" s="130" t="s">
        <v>1068</v>
      </c>
    </row>
    <row r="144" spans="1:25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O144" s="115"/>
      <c r="Q144" s="50">
        <v>2006</v>
      </c>
      <c r="R144" s="2" t="s">
        <v>388</v>
      </c>
      <c r="T144" s="34" t="s">
        <v>389</v>
      </c>
      <c r="U144" s="40" t="s">
        <v>585</v>
      </c>
      <c r="V144" s="41" t="s">
        <v>180</v>
      </c>
      <c r="W144" s="83">
        <v>3100000000000</v>
      </c>
      <c r="X144" s="130" t="s">
        <v>1069</v>
      </c>
    </row>
    <row r="145" spans="1:25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O145" s="115"/>
      <c r="Q145" s="50">
        <v>2007</v>
      </c>
      <c r="R145" s="2" t="s">
        <v>391</v>
      </c>
      <c r="U145" s="34" t="s">
        <v>1228</v>
      </c>
      <c r="V145" s="34" t="s">
        <v>690</v>
      </c>
      <c r="W145" s="83">
        <v>2800000000000000</v>
      </c>
      <c r="X145" s="130" t="s">
        <v>1070</v>
      </c>
    </row>
    <row r="146" spans="1:25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O146" s="115"/>
      <c r="Q146" s="50">
        <v>2007</v>
      </c>
      <c r="R146" s="2" t="s">
        <v>393</v>
      </c>
      <c r="T146" s="34" t="s">
        <v>394</v>
      </c>
      <c r="U146" s="38" t="s">
        <v>587</v>
      </c>
      <c r="V146" s="34" t="s">
        <v>118</v>
      </c>
      <c r="W146" s="83">
        <v>300000000000000</v>
      </c>
      <c r="X146" s="130" t="s">
        <v>1071</v>
      </c>
    </row>
    <row r="147" spans="1:25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O147" s="115"/>
      <c r="P147" s="2"/>
      <c r="Q147" s="50">
        <v>2007</v>
      </c>
      <c r="R147" s="2" t="s">
        <v>396</v>
      </c>
      <c r="T147" s="2"/>
      <c r="U147" s="38" t="s">
        <v>587</v>
      </c>
      <c r="V147" s="34" t="s">
        <v>118</v>
      </c>
      <c r="W147" s="83">
        <v>710000000000</v>
      </c>
      <c r="X147" s="130" t="s">
        <v>1072</v>
      </c>
    </row>
    <row r="148" spans="1:25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O148" s="115"/>
      <c r="Q148" s="50">
        <v>2007</v>
      </c>
      <c r="R148" s="34" t="s">
        <v>398</v>
      </c>
      <c r="S148" s="34" t="s">
        <v>399</v>
      </c>
      <c r="T148" s="34" t="s">
        <v>400</v>
      </c>
      <c r="U148" s="40" t="s">
        <v>563</v>
      </c>
      <c r="V148" s="41" t="s">
        <v>180</v>
      </c>
      <c r="W148" s="83">
        <v>21000000000</v>
      </c>
      <c r="X148" s="130" t="s">
        <v>1073</v>
      </c>
      <c r="Y148" s="75" t="s">
        <v>1560</v>
      </c>
    </row>
    <row r="149" spans="1:25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O149" s="115"/>
      <c r="Q149" s="50">
        <v>2007</v>
      </c>
      <c r="R149" s="34" t="s">
        <v>402</v>
      </c>
      <c r="T149" s="34" t="s">
        <v>403</v>
      </c>
      <c r="U149" s="38" t="s">
        <v>587</v>
      </c>
      <c r="V149" s="41" t="s">
        <v>180</v>
      </c>
      <c r="W149" s="83">
        <v>40000000000000</v>
      </c>
      <c r="X149" s="130" t="s">
        <v>1074</v>
      </c>
    </row>
    <row r="150" spans="1:25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O150" s="115"/>
      <c r="Q150" s="50">
        <v>2008</v>
      </c>
      <c r="R150" s="34" t="s">
        <v>405</v>
      </c>
      <c r="U150" s="34" t="s">
        <v>624</v>
      </c>
      <c r="V150" s="34" t="s">
        <v>118</v>
      </c>
      <c r="W150" s="83">
        <v>1200000000000</v>
      </c>
      <c r="X150" s="130" t="s">
        <v>1075</v>
      </c>
    </row>
    <row r="151" spans="1:25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O151" s="115"/>
      <c r="Q151" s="50">
        <v>2008</v>
      </c>
      <c r="R151" s="34" t="s">
        <v>407</v>
      </c>
      <c r="U151" s="38" t="s">
        <v>572</v>
      </c>
      <c r="V151" s="34" t="s">
        <v>118</v>
      </c>
      <c r="W151" s="83">
        <v>1600000000000</v>
      </c>
      <c r="X151" s="130" t="s">
        <v>1077</v>
      </c>
    </row>
    <row r="152" spans="1:25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O152" s="115"/>
      <c r="P152" s="2"/>
      <c r="Q152" s="35">
        <v>2008</v>
      </c>
      <c r="R152" s="34" t="s">
        <v>412</v>
      </c>
      <c r="T152" s="34" t="s">
        <v>413</v>
      </c>
      <c r="U152" s="40" t="s">
        <v>563</v>
      </c>
      <c r="V152" s="34" t="s">
        <v>68</v>
      </c>
      <c r="X152" s="130" t="s">
        <v>1078</v>
      </c>
    </row>
    <row r="153" spans="1:25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O153" s="115"/>
      <c r="Q153" s="50">
        <v>2008</v>
      </c>
      <c r="R153" s="34" t="s">
        <v>415</v>
      </c>
      <c r="U153" s="38" t="s">
        <v>298</v>
      </c>
      <c r="V153" s="34" t="s">
        <v>118</v>
      </c>
      <c r="W153" s="83">
        <v>3400000000000</v>
      </c>
      <c r="X153" s="130" t="s">
        <v>1079</v>
      </c>
    </row>
    <row r="154" spans="1:25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O154" s="115"/>
      <c r="Q154" s="50">
        <v>2008</v>
      </c>
      <c r="R154" s="34" t="s">
        <v>417</v>
      </c>
      <c r="T154" s="34" t="s">
        <v>418</v>
      </c>
      <c r="U154" s="38" t="s">
        <v>298</v>
      </c>
      <c r="V154" s="34" t="s">
        <v>68</v>
      </c>
      <c r="W154" s="83">
        <v>2.8E+16</v>
      </c>
      <c r="X154" s="130" t="s">
        <v>1126</v>
      </c>
    </row>
    <row r="155" spans="1:25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O155" s="115"/>
      <c r="Q155" s="50">
        <v>2009</v>
      </c>
      <c r="R155" s="34" t="s">
        <v>420</v>
      </c>
      <c r="U155" s="34" t="s">
        <v>1229</v>
      </c>
      <c r="V155" s="34" t="s">
        <v>690</v>
      </c>
      <c r="W155" s="83">
        <v>2000000000000000</v>
      </c>
      <c r="X155" s="130" t="s">
        <v>1080</v>
      </c>
    </row>
    <row r="156" spans="1:25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O156" s="115"/>
      <c r="Q156" s="50">
        <v>2009</v>
      </c>
      <c r="R156" s="34" t="s">
        <v>430</v>
      </c>
      <c r="T156" s="34" t="s">
        <v>431</v>
      </c>
      <c r="U156" s="34" t="s">
        <v>625</v>
      </c>
      <c r="V156" s="34" t="s">
        <v>68</v>
      </c>
      <c r="W156" s="83">
        <v>13000000000000</v>
      </c>
      <c r="X156" s="130" t="s">
        <v>1081</v>
      </c>
    </row>
    <row r="157" spans="1:25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O157" s="115"/>
      <c r="Q157" s="50">
        <v>2009</v>
      </c>
      <c r="R157" s="34" t="s">
        <v>422</v>
      </c>
      <c r="T157" s="34" t="s">
        <v>423</v>
      </c>
      <c r="U157" s="38" t="s">
        <v>298</v>
      </c>
      <c r="V157" s="34" t="s">
        <v>424</v>
      </c>
      <c r="W157" s="83">
        <v>210000000000</v>
      </c>
      <c r="X157" s="130" t="s">
        <v>1082</v>
      </c>
    </row>
    <row r="158" spans="1:25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O158" s="115"/>
      <c r="Q158" s="50">
        <v>2009</v>
      </c>
      <c r="R158" s="34" t="s">
        <v>426</v>
      </c>
      <c r="S158" s="34" t="s">
        <v>427</v>
      </c>
      <c r="T158" s="34" t="s">
        <v>428</v>
      </c>
      <c r="U158" s="34" t="s">
        <v>537</v>
      </c>
      <c r="V158" s="34" t="s">
        <v>68</v>
      </c>
      <c r="W158" s="83">
        <v>6000000000000</v>
      </c>
      <c r="X158" s="130" t="s">
        <v>1083</v>
      </c>
      <c r="Y158" s="130" t="s">
        <v>1125</v>
      </c>
    </row>
    <row r="159" spans="1:25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O159" s="115"/>
      <c r="Q159" s="50">
        <v>2009</v>
      </c>
      <c r="R159" s="34" t="s">
        <v>433</v>
      </c>
      <c r="T159" s="34" t="s">
        <v>434</v>
      </c>
      <c r="U159" s="38" t="s">
        <v>298</v>
      </c>
      <c r="V159" s="34" t="s">
        <v>332</v>
      </c>
      <c r="W159" s="83">
        <v>5.4E+16</v>
      </c>
      <c r="X159" s="130" t="s">
        <v>1084</v>
      </c>
    </row>
    <row r="160" spans="1:25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O160" s="115"/>
      <c r="Q160" s="50">
        <v>2009</v>
      </c>
      <c r="R160" s="34" t="s">
        <v>433</v>
      </c>
      <c r="T160" s="34" t="s">
        <v>436</v>
      </c>
      <c r="U160" s="38" t="s">
        <v>298</v>
      </c>
      <c r="V160" s="34" t="s">
        <v>332</v>
      </c>
      <c r="W160" s="83">
        <v>1.5E+16</v>
      </c>
      <c r="X160" s="130" t="s">
        <v>1084</v>
      </c>
    </row>
    <row r="161" spans="1:25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O161" s="115"/>
      <c r="Q161" s="52">
        <v>2010</v>
      </c>
      <c r="R161" s="34" t="s">
        <v>438</v>
      </c>
      <c r="T161" s="34" t="s">
        <v>439</v>
      </c>
      <c r="U161" s="34" t="s">
        <v>440</v>
      </c>
      <c r="V161" s="34" t="s">
        <v>441</v>
      </c>
      <c r="W161" s="83">
        <v>2400000000000000</v>
      </c>
      <c r="X161" s="130" t="s">
        <v>939</v>
      </c>
    </row>
    <row r="162" spans="1:25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O162" s="115"/>
      <c r="Q162" s="52">
        <v>2010</v>
      </c>
      <c r="R162" s="34" t="s">
        <v>443</v>
      </c>
      <c r="T162" s="34" t="s">
        <v>444</v>
      </c>
      <c r="U162" s="38" t="s">
        <v>298</v>
      </c>
      <c r="V162" s="34" t="s">
        <v>118</v>
      </c>
      <c r="W162" s="83">
        <v>5000000000000</v>
      </c>
      <c r="X162" s="130" t="s">
        <v>1124</v>
      </c>
    </row>
    <row r="163" spans="1:25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O163" s="115"/>
      <c r="Q163" s="52">
        <v>2010</v>
      </c>
      <c r="R163" s="34" t="s">
        <v>446</v>
      </c>
      <c r="U163" s="34" t="s">
        <v>632</v>
      </c>
      <c r="V163" s="34" t="s">
        <v>691</v>
      </c>
      <c r="W163" s="83"/>
      <c r="X163" s="130" t="s">
        <v>1085</v>
      </c>
    </row>
    <row r="164" spans="1:25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O164" s="115"/>
      <c r="Q164" s="52">
        <v>2010</v>
      </c>
      <c r="R164" s="34" t="s">
        <v>448</v>
      </c>
      <c r="T164" s="34" t="s">
        <v>449</v>
      </c>
      <c r="U164" s="34" t="s">
        <v>450</v>
      </c>
      <c r="V164" s="34" t="s">
        <v>451</v>
      </c>
      <c r="W164" s="83">
        <v>34000000000000</v>
      </c>
      <c r="X164" s="130" t="s">
        <v>1123</v>
      </c>
    </row>
    <row r="165" spans="1:25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O165" s="115"/>
      <c r="Q165" s="52">
        <v>2010</v>
      </c>
      <c r="R165" s="34" t="s">
        <v>453</v>
      </c>
      <c r="U165" s="34" t="s">
        <v>450</v>
      </c>
      <c r="V165" s="34" t="s">
        <v>454</v>
      </c>
      <c r="W165" s="83">
        <v>1100000000000000</v>
      </c>
      <c r="X165" s="130" t="s">
        <v>1086</v>
      </c>
    </row>
    <row r="166" spans="1:25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O166" s="115"/>
      <c r="Q166" s="52">
        <v>2010</v>
      </c>
      <c r="R166" s="34" t="s">
        <v>456</v>
      </c>
      <c r="U166" s="96" t="s">
        <v>633</v>
      </c>
      <c r="V166" s="34" t="s">
        <v>118</v>
      </c>
      <c r="W166" s="83">
        <v>1000000000000</v>
      </c>
      <c r="X166" s="130" t="s">
        <v>1087</v>
      </c>
    </row>
    <row r="167" spans="1:25">
      <c r="A167" s="51" t="s">
        <v>457</v>
      </c>
      <c r="B167" s="51">
        <v>60</v>
      </c>
      <c r="E167" s="34">
        <v>60</v>
      </c>
      <c r="M167" s="34">
        <v>1</v>
      </c>
      <c r="O167" s="115"/>
      <c r="P167" s="2" t="s">
        <v>32</v>
      </c>
      <c r="Q167" s="52">
        <v>2010</v>
      </c>
      <c r="R167" s="34" t="s">
        <v>458</v>
      </c>
      <c r="T167" s="34" t="s">
        <v>459</v>
      </c>
      <c r="U167" s="34" t="s">
        <v>460</v>
      </c>
      <c r="V167" s="34" t="s">
        <v>461</v>
      </c>
      <c r="W167" s="83"/>
      <c r="X167" s="130" t="s">
        <v>1088</v>
      </c>
    </row>
    <row r="168" spans="1:25">
      <c r="A168" s="51" t="s">
        <v>462</v>
      </c>
      <c r="B168" s="51">
        <v>70</v>
      </c>
      <c r="E168" s="34">
        <v>70</v>
      </c>
      <c r="M168" s="34">
        <v>1</v>
      </c>
      <c r="O168" s="115"/>
      <c r="P168" s="2" t="s">
        <v>32</v>
      </c>
      <c r="Q168" s="52">
        <v>2010</v>
      </c>
      <c r="R168" s="34" t="s">
        <v>458</v>
      </c>
      <c r="T168" s="34" t="s">
        <v>459</v>
      </c>
      <c r="U168" s="34" t="s">
        <v>460</v>
      </c>
      <c r="V168" s="34" t="s">
        <v>461</v>
      </c>
      <c r="W168" s="83"/>
      <c r="X168" s="130" t="s">
        <v>1088</v>
      </c>
    </row>
    <row r="169" spans="1:25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O169" s="115"/>
      <c r="Q169" s="97">
        <v>2011</v>
      </c>
      <c r="R169" s="34" t="s">
        <v>1231</v>
      </c>
      <c r="S169" s="2" t="s">
        <v>464</v>
      </c>
      <c r="U169" s="34" t="s">
        <v>1233</v>
      </c>
      <c r="V169" s="34" t="s">
        <v>1232</v>
      </c>
      <c r="W169" s="83">
        <v>410000000000</v>
      </c>
      <c r="X169" s="75" t="s">
        <v>1230</v>
      </c>
      <c r="Y169" s="130" t="s">
        <v>1089</v>
      </c>
    </row>
    <row r="170" spans="1:25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O170" s="115"/>
      <c r="Q170" s="97">
        <v>2011</v>
      </c>
      <c r="R170" s="34" t="s">
        <v>466</v>
      </c>
      <c r="U170" s="96" t="s">
        <v>633</v>
      </c>
      <c r="V170" s="34" t="s">
        <v>118</v>
      </c>
      <c r="W170" s="83">
        <v>860000000000</v>
      </c>
      <c r="X170" s="130" t="s">
        <v>1122</v>
      </c>
    </row>
    <row r="171" spans="1:25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O171" s="115"/>
      <c r="Q171" s="97">
        <v>2011</v>
      </c>
      <c r="R171" s="34" t="s">
        <v>468</v>
      </c>
      <c r="T171" s="34" t="s">
        <v>469</v>
      </c>
      <c r="U171" s="34" t="s">
        <v>634</v>
      </c>
      <c r="V171" s="34" t="s">
        <v>470</v>
      </c>
      <c r="W171" s="83">
        <v>3000000000000</v>
      </c>
      <c r="X171" s="130" t="s">
        <v>1090</v>
      </c>
    </row>
    <row r="172" spans="1:25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O172" s="115"/>
      <c r="Q172" s="52">
        <v>2012</v>
      </c>
      <c r="R172" s="2" t="s">
        <v>472</v>
      </c>
      <c r="U172" s="34" t="s">
        <v>450</v>
      </c>
      <c r="V172" s="34" t="s">
        <v>473</v>
      </c>
      <c r="W172" s="83"/>
      <c r="X172" s="130" t="s">
        <v>1091</v>
      </c>
    </row>
    <row r="173" spans="1:25">
      <c r="A173" s="35" t="s">
        <v>474</v>
      </c>
      <c r="B173" s="35">
        <v>2</v>
      </c>
      <c r="G173" s="34">
        <v>1</v>
      </c>
      <c r="I173" s="34">
        <v>1</v>
      </c>
      <c r="O173" s="115"/>
      <c r="P173" s="2" t="s">
        <v>32</v>
      </c>
      <c r="Q173" s="52">
        <v>2012</v>
      </c>
      <c r="R173" s="34" t="s">
        <v>475</v>
      </c>
      <c r="S173" s="34" t="s">
        <v>476</v>
      </c>
      <c r="T173" s="54" t="s">
        <v>477</v>
      </c>
      <c r="U173" s="34" t="s">
        <v>525</v>
      </c>
      <c r="V173" s="34" t="s">
        <v>692</v>
      </c>
      <c r="W173" s="83">
        <f>10^17.25</f>
        <v>1.7782794100389331E+17</v>
      </c>
      <c r="X173" s="130" t="s">
        <v>1121</v>
      </c>
    </row>
    <row r="174" spans="1:25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O174" s="115"/>
      <c r="Q174" s="52">
        <v>2012</v>
      </c>
      <c r="R174" s="2" t="s">
        <v>479</v>
      </c>
      <c r="T174" s="34" t="s">
        <v>480</v>
      </c>
      <c r="U174" s="38" t="s">
        <v>614</v>
      </c>
      <c r="V174" s="34" t="s">
        <v>470</v>
      </c>
      <c r="W174" s="83">
        <v>2800000000000</v>
      </c>
      <c r="X174" s="130" t="s">
        <v>1092</v>
      </c>
    </row>
    <row r="175" spans="1:25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O175" s="115"/>
      <c r="P175" s="2"/>
      <c r="Q175" s="52">
        <v>2012</v>
      </c>
      <c r="R175" s="34" t="s">
        <v>488</v>
      </c>
      <c r="T175" s="34" t="s">
        <v>489</v>
      </c>
      <c r="U175" s="40" t="s">
        <v>563</v>
      </c>
      <c r="V175" s="34" t="s">
        <v>490</v>
      </c>
      <c r="W175" s="83">
        <v>20000000000000</v>
      </c>
      <c r="X175" s="130" t="s">
        <v>1093</v>
      </c>
    </row>
    <row r="176" spans="1:25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O176" s="115"/>
      <c r="P176" s="2"/>
      <c r="Q176" s="52">
        <v>2012</v>
      </c>
      <c r="R176" s="34" t="s">
        <v>484</v>
      </c>
      <c r="T176" s="34" t="s">
        <v>485</v>
      </c>
      <c r="U176" s="38" t="s">
        <v>298</v>
      </c>
      <c r="V176" s="34" t="s">
        <v>486</v>
      </c>
      <c r="W176" s="83">
        <v>1000000000000</v>
      </c>
      <c r="X176" s="130" t="s">
        <v>1119</v>
      </c>
    </row>
    <row r="177" spans="1:26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O177" s="115"/>
      <c r="Q177" s="52">
        <v>2012</v>
      </c>
      <c r="R177" s="34" t="s">
        <v>482</v>
      </c>
      <c r="U177" s="84" t="s">
        <v>298</v>
      </c>
      <c r="V177" s="34" t="s">
        <v>524</v>
      </c>
      <c r="W177" s="83"/>
      <c r="X177" s="130" t="s">
        <v>1120</v>
      </c>
      <c r="Y177" s="75" t="s">
        <v>1622</v>
      </c>
      <c r="Z177" s="75" t="s">
        <v>1303</v>
      </c>
    </row>
    <row r="178" spans="1:26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O178" s="115"/>
      <c r="Q178" s="52">
        <v>2012</v>
      </c>
      <c r="R178" s="34" t="s">
        <v>492</v>
      </c>
      <c r="T178" s="34" t="s">
        <v>493</v>
      </c>
      <c r="U178" s="34" t="s">
        <v>494</v>
      </c>
      <c r="W178" s="83">
        <v>9100000000000000</v>
      </c>
      <c r="X178" s="130" t="s">
        <v>1094</v>
      </c>
      <c r="Y178" s="75" t="s">
        <v>1623</v>
      </c>
    </row>
    <row r="179" spans="1:26">
      <c r="A179" s="37" t="s">
        <v>495</v>
      </c>
      <c r="B179" s="37">
        <v>3</v>
      </c>
      <c r="G179" s="34">
        <v>2</v>
      </c>
      <c r="I179" s="34">
        <v>1</v>
      </c>
      <c r="O179" s="115"/>
      <c r="Q179" s="55">
        <v>2013</v>
      </c>
      <c r="R179" s="34" t="s">
        <v>496</v>
      </c>
      <c r="T179" s="54" t="s">
        <v>477</v>
      </c>
      <c r="U179" s="38" t="s">
        <v>590</v>
      </c>
      <c r="V179" s="34" t="s">
        <v>691</v>
      </c>
      <c r="W179" s="83">
        <v>750000000000000</v>
      </c>
      <c r="X179" s="130" t="s">
        <v>1118</v>
      </c>
    </row>
    <row r="180" spans="1:26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O180" s="115"/>
      <c r="Q180" s="55">
        <v>2013</v>
      </c>
      <c r="R180" s="34" t="s">
        <v>498</v>
      </c>
      <c r="T180" s="34" t="s">
        <v>499</v>
      </c>
      <c r="U180" s="38" t="s">
        <v>298</v>
      </c>
      <c r="V180" s="34" t="s">
        <v>626</v>
      </c>
      <c r="W180" s="83">
        <v>1100000000000</v>
      </c>
      <c r="X180" s="130" t="s">
        <v>1095</v>
      </c>
    </row>
    <row r="181" spans="1:26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O181" s="115"/>
      <c r="Q181" s="55">
        <v>2013</v>
      </c>
      <c r="R181" s="54" t="s">
        <v>501</v>
      </c>
      <c r="T181" s="34" t="s">
        <v>502</v>
      </c>
      <c r="U181" s="40" t="s">
        <v>563</v>
      </c>
      <c r="V181" s="56" t="s">
        <v>490</v>
      </c>
      <c r="W181" s="85">
        <v>15000000000000</v>
      </c>
      <c r="X181" s="130" t="s">
        <v>1096</v>
      </c>
    </row>
    <row r="182" spans="1:26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O182" s="115"/>
      <c r="Q182" s="55">
        <v>2013</v>
      </c>
      <c r="R182" s="34" t="s">
        <v>504</v>
      </c>
      <c r="T182" s="57" t="s">
        <v>505</v>
      </c>
      <c r="U182" s="40" t="s">
        <v>563</v>
      </c>
      <c r="V182" s="56" t="s">
        <v>490</v>
      </c>
      <c r="W182" s="86"/>
      <c r="X182" s="130" t="s">
        <v>1116</v>
      </c>
      <c r="Y182" s="130" t="s">
        <v>1117</v>
      </c>
    </row>
    <row r="183" spans="1:26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O183" s="115"/>
      <c r="Q183" s="55">
        <v>2013</v>
      </c>
      <c r="R183" s="34" t="s">
        <v>507</v>
      </c>
      <c r="T183" s="58" t="s">
        <v>508</v>
      </c>
      <c r="U183" s="38" t="s">
        <v>298</v>
      </c>
      <c r="V183" s="54" t="s">
        <v>545</v>
      </c>
      <c r="W183" s="87">
        <v>5200000000000000</v>
      </c>
      <c r="X183" s="130" t="s">
        <v>1097</v>
      </c>
    </row>
    <row r="184" spans="1:26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O184" s="115"/>
      <c r="Q184" s="55">
        <v>2013</v>
      </c>
      <c r="R184" s="34" t="s">
        <v>514</v>
      </c>
      <c r="T184" s="78" t="s">
        <v>515</v>
      </c>
      <c r="U184" s="38" t="s">
        <v>298</v>
      </c>
      <c r="V184" s="34" t="s">
        <v>118</v>
      </c>
      <c r="W184" s="83">
        <v>600000000000</v>
      </c>
      <c r="X184" s="130" t="s">
        <v>1114</v>
      </c>
    </row>
    <row r="185" spans="1:26">
      <c r="A185" s="45" t="s">
        <v>408</v>
      </c>
      <c r="B185" s="45">
        <v>4</v>
      </c>
      <c r="D185" s="34">
        <v>3</v>
      </c>
      <c r="I185" s="34">
        <v>1</v>
      </c>
      <c r="O185" s="115"/>
      <c r="Q185" s="36">
        <v>2014</v>
      </c>
      <c r="R185" s="34" t="s">
        <v>1515</v>
      </c>
      <c r="S185" s="34" t="s">
        <v>409</v>
      </c>
      <c r="T185" s="34" t="s">
        <v>410</v>
      </c>
      <c r="U185" s="34" t="s">
        <v>1516</v>
      </c>
      <c r="V185" s="34" t="s">
        <v>118</v>
      </c>
      <c r="X185" s="75" t="s">
        <v>1514</v>
      </c>
      <c r="Y185" s="130" t="s">
        <v>1076</v>
      </c>
      <c r="Z185" s="34" t="s">
        <v>1513</v>
      </c>
    </row>
    <row r="186" spans="1:26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O186" s="115"/>
      <c r="Q186" s="36">
        <v>2014</v>
      </c>
      <c r="R186" s="34" t="s">
        <v>510</v>
      </c>
      <c r="T186" s="80" t="s">
        <v>511</v>
      </c>
      <c r="U186" s="34" t="s">
        <v>450</v>
      </c>
      <c r="V186" s="81" t="s">
        <v>512</v>
      </c>
      <c r="W186" s="88"/>
      <c r="X186" s="130" t="s">
        <v>1115</v>
      </c>
    </row>
    <row r="187" spans="1:26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O187" s="115"/>
      <c r="Q187" s="36">
        <v>2014</v>
      </c>
      <c r="R187" s="34" t="s">
        <v>642</v>
      </c>
      <c r="T187" s="54"/>
      <c r="U187" s="34" t="s">
        <v>624</v>
      </c>
      <c r="V187" s="34" t="s">
        <v>118</v>
      </c>
      <c r="W187" s="83">
        <v>40000000000000</v>
      </c>
      <c r="X187" s="8" t="s">
        <v>643</v>
      </c>
    </row>
    <row r="188" spans="1:26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O188" s="115"/>
      <c r="Q188" s="36">
        <v>2014</v>
      </c>
      <c r="R188" s="34" t="s">
        <v>764</v>
      </c>
      <c r="T188" s="78"/>
      <c r="U188" s="38" t="s">
        <v>298</v>
      </c>
      <c r="V188" s="34" t="s">
        <v>118</v>
      </c>
      <c r="W188" s="83">
        <v>2000000000000</v>
      </c>
      <c r="X188" s="77" t="s">
        <v>1098</v>
      </c>
      <c r="Y188" s="130" t="s">
        <v>765</v>
      </c>
    </row>
    <row r="189" spans="1:26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O189" s="115"/>
      <c r="Q189" s="36">
        <v>2014</v>
      </c>
      <c r="R189" s="34" t="s">
        <v>1539</v>
      </c>
      <c r="S189" s="34" t="s">
        <v>644</v>
      </c>
      <c r="T189" s="78"/>
      <c r="U189" s="34" t="s">
        <v>631</v>
      </c>
      <c r="V189" s="34" t="s">
        <v>118</v>
      </c>
      <c r="W189" s="83">
        <v>36000000000000</v>
      </c>
      <c r="X189" s="75" t="s">
        <v>1538</v>
      </c>
      <c r="Y189" s="77" t="s">
        <v>1537</v>
      </c>
    </row>
    <row r="190" spans="1:26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O190" s="115"/>
      <c r="Q190" s="36">
        <v>2014</v>
      </c>
      <c r="R190" s="34" t="s">
        <v>651</v>
      </c>
      <c r="T190" s="34" t="s">
        <v>649</v>
      </c>
      <c r="U190" s="34" t="s">
        <v>648</v>
      </c>
      <c r="V190" s="34" t="s">
        <v>577</v>
      </c>
      <c r="W190" s="83">
        <v>7.2E+16</v>
      </c>
      <c r="X190" s="130" t="s">
        <v>1099</v>
      </c>
    </row>
    <row r="191" spans="1:26">
      <c r="A191" s="125" t="s">
        <v>1174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O191" s="115"/>
      <c r="Q191" s="36">
        <v>2014</v>
      </c>
      <c r="R191" s="54" t="s">
        <v>1469</v>
      </c>
      <c r="S191" s="34" t="s">
        <v>1176</v>
      </c>
      <c r="T191" s="34" t="s">
        <v>1175</v>
      </c>
      <c r="U191" s="54" t="s">
        <v>1471</v>
      </c>
      <c r="V191" s="54" t="s">
        <v>1470</v>
      </c>
      <c r="W191" s="87">
        <v>2000000000000000</v>
      </c>
      <c r="X191" s="160" t="s">
        <v>1468</v>
      </c>
      <c r="Y191" s="130" t="s">
        <v>1177</v>
      </c>
    </row>
    <row r="192" spans="1:26">
      <c r="A192" s="37" t="s">
        <v>663</v>
      </c>
      <c r="B192" s="37">
        <v>3</v>
      </c>
      <c r="E192" s="34">
        <v>1</v>
      </c>
      <c r="I192" s="34">
        <v>2</v>
      </c>
      <c r="O192" s="115"/>
      <c r="Q192" s="52">
        <v>2015</v>
      </c>
      <c r="R192" s="34" t="s">
        <v>664</v>
      </c>
      <c r="U192" s="38" t="s">
        <v>298</v>
      </c>
      <c r="V192" s="34" t="s">
        <v>118</v>
      </c>
      <c r="W192" s="83">
        <v>3200000000000000</v>
      </c>
      <c r="X192" s="130" t="s">
        <v>1113</v>
      </c>
    </row>
    <row r="193" spans="1:26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O193" s="115"/>
      <c r="Q193" s="52">
        <v>2015</v>
      </c>
      <c r="R193" s="34" t="s">
        <v>667</v>
      </c>
      <c r="T193" s="34" t="s">
        <v>665</v>
      </c>
      <c r="U193" s="38" t="s">
        <v>298</v>
      </c>
      <c r="V193" s="34" t="s">
        <v>668</v>
      </c>
      <c r="W193" s="94">
        <v>500000000000</v>
      </c>
      <c r="X193" s="130" t="s">
        <v>1100</v>
      </c>
    </row>
    <row r="194" spans="1:26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O194" s="115"/>
      <c r="Q194" s="52">
        <v>2015</v>
      </c>
      <c r="R194" s="34" t="s">
        <v>659</v>
      </c>
      <c r="T194" s="34" t="s">
        <v>660</v>
      </c>
      <c r="U194" s="96" t="s">
        <v>662</v>
      </c>
      <c r="V194" s="104" t="s">
        <v>661</v>
      </c>
      <c r="W194" s="83">
        <v>86000000000</v>
      </c>
      <c r="X194" s="130" t="s">
        <v>1110</v>
      </c>
    </row>
    <row r="195" spans="1:26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O195" s="115"/>
      <c r="Q195" s="52">
        <v>2015</v>
      </c>
      <c r="R195" s="34" t="s">
        <v>672</v>
      </c>
      <c r="S195" s="34" t="s">
        <v>671</v>
      </c>
      <c r="T195" s="34" t="s">
        <v>674</v>
      </c>
      <c r="U195" s="34" t="s">
        <v>673</v>
      </c>
      <c r="V195" s="34" t="s">
        <v>577</v>
      </c>
      <c r="W195" s="83">
        <v>23000000000000</v>
      </c>
      <c r="X195" s="130" t="s">
        <v>1101</v>
      </c>
      <c r="Y195" s="130" t="s">
        <v>1111</v>
      </c>
    </row>
    <row r="196" spans="1:26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O196" s="115"/>
      <c r="P196" s="2" t="s">
        <v>34</v>
      </c>
      <c r="Q196" s="52">
        <v>2015</v>
      </c>
      <c r="R196" s="34" t="s">
        <v>655</v>
      </c>
      <c r="U196" s="34" t="s">
        <v>656</v>
      </c>
      <c r="V196" s="34" t="s">
        <v>657</v>
      </c>
      <c r="W196" s="34" t="s">
        <v>654</v>
      </c>
      <c r="X196" s="130" t="s">
        <v>1109</v>
      </c>
      <c r="Y196" s="130" t="s">
        <v>1112</v>
      </c>
    </row>
    <row r="197" spans="1:26">
      <c r="A197" s="100" t="s">
        <v>676</v>
      </c>
      <c r="B197" s="100">
        <v>10</v>
      </c>
      <c r="D197" s="34">
        <v>5</v>
      </c>
      <c r="E197" s="34">
        <v>3</v>
      </c>
      <c r="G197" s="34">
        <v>1</v>
      </c>
      <c r="L197" s="34">
        <v>1</v>
      </c>
      <c r="M197" s="34">
        <v>1</v>
      </c>
      <c r="O197" s="115"/>
      <c r="Q197" s="97">
        <v>2016</v>
      </c>
      <c r="R197" s="34" t="s">
        <v>677</v>
      </c>
      <c r="T197" s="34" t="s">
        <v>678</v>
      </c>
      <c r="U197" s="40" t="s">
        <v>679</v>
      </c>
      <c r="V197" s="34" t="s">
        <v>545</v>
      </c>
      <c r="W197" s="83">
        <v>10000000000000</v>
      </c>
      <c r="X197" s="130" t="s">
        <v>1102</v>
      </c>
    </row>
    <row r="198" spans="1:26">
      <c r="A198" s="113" t="s">
        <v>731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115"/>
      <c r="P198" s="54"/>
      <c r="Q198" s="111">
        <v>2017</v>
      </c>
      <c r="R198" s="54" t="s">
        <v>732</v>
      </c>
      <c r="S198" s="54"/>
      <c r="T198" s="54"/>
      <c r="U198" s="112" t="s">
        <v>719</v>
      </c>
      <c r="V198" s="54" t="s">
        <v>733</v>
      </c>
      <c r="W198" s="107">
        <v>5.0000000000000002E-11</v>
      </c>
      <c r="X198" s="130" t="s">
        <v>1103</v>
      </c>
      <c r="Y198" s="54"/>
      <c r="Z198" s="54"/>
    </row>
    <row r="199" spans="1:26">
      <c r="A199" s="105" t="s">
        <v>699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O199" s="115"/>
      <c r="Q199" s="109">
        <v>2017</v>
      </c>
      <c r="R199" s="34" t="s">
        <v>698</v>
      </c>
      <c r="T199" s="34" t="s">
        <v>697</v>
      </c>
      <c r="U199" s="34" t="s">
        <v>695</v>
      </c>
      <c r="V199" s="34" t="s">
        <v>696</v>
      </c>
      <c r="W199" s="83">
        <v>1100000000000000</v>
      </c>
      <c r="X199" s="130" t="s">
        <v>1104</v>
      </c>
    </row>
    <row r="200" spans="1:26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O200" s="115"/>
      <c r="Q200" s="109">
        <v>2017</v>
      </c>
      <c r="R200" s="34" t="s">
        <v>693</v>
      </c>
      <c r="T200" s="78" t="s">
        <v>694</v>
      </c>
      <c r="U200" s="38" t="s">
        <v>298</v>
      </c>
      <c r="V200" s="34" t="s">
        <v>118</v>
      </c>
      <c r="W200" s="83">
        <v>1000000000000</v>
      </c>
      <c r="X200" s="130" t="s">
        <v>937</v>
      </c>
      <c r="Y200" s="130" t="s">
        <v>938</v>
      </c>
    </row>
    <row r="201" spans="1:26">
      <c r="A201" s="95" t="s">
        <v>683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O201" s="115"/>
      <c r="Q201" s="109">
        <v>2017</v>
      </c>
      <c r="R201" s="34" t="s">
        <v>684</v>
      </c>
      <c r="U201" s="40" t="s">
        <v>707</v>
      </c>
      <c r="V201" s="104" t="s">
        <v>685</v>
      </c>
      <c r="W201" s="83">
        <v>1700000000000</v>
      </c>
      <c r="X201" s="130" t="s">
        <v>936</v>
      </c>
    </row>
    <row r="202" spans="1:26" s="54" customFormat="1">
      <c r="A202" s="119" t="s">
        <v>702</v>
      </c>
      <c r="B202" s="119">
        <v>8</v>
      </c>
      <c r="D202" s="54">
        <v>6</v>
      </c>
      <c r="E202" s="54">
        <v>1</v>
      </c>
      <c r="I202" s="54">
        <v>1</v>
      </c>
      <c r="O202" s="116"/>
      <c r="Q202" s="109">
        <v>2017</v>
      </c>
      <c r="R202" s="54" t="s">
        <v>703</v>
      </c>
      <c r="T202" s="54" t="s">
        <v>704</v>
      </c>
      <c r="U202" s="38" t="s">
        <v>298</v>
      </c>
      <c r="V202" s="54" t="s">
        <v>118</v>
      </c>
      <c r="W202" s="87">
        <v>1E-8</v>
      </c>
      <c r="X202" s="130" t="s">
        <v>705</v>
      </c>
    </row>
    <row r="203" spans="1:26" s="54" customFormat="1">
      <c r="A203" s="106" t="s">
        <v>700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115"/>
      <c r="P203" s="34"/>
      <c r="Q203" s="109">
        <v>2017</v>
      </c>
      <c r="R203" s="34" t="s">
        <v>701</v>
      </c>
      <c r="S203" s="34"/>
      <c r="T203" s="34"/>
      <c r="U203" s="40" t="s">
        <v>563</v>
      </c>
      <c r="V203" s="104" t="s">
        <v>552</v>
      </c>
      <c r="W203" s="83">
        <v>780000000000</v>
      </c>
      <c r="X203" s="130" t="s">
        <v>935</v>
      </c>
      <c r="Y203" s="34"/>
      <c r="Z203" s="34"/>
    </row>
    <row r="204" spans="1:26" s="54" customFormat="1">
      <c r="A204" s="108" t="s">
        <v>716</v>
      </c>
      <c r="B204" s="108">
        <v>10</v>
      </c>
      <c r="D204" s="54">
        <v>6</v>
      </c>
      <c r="E204" s="54">
        <v>2</v>
      </c>
      <c r="G204" s="54">
        <v>2</v>
      </c>
      <c r="O204" s="116"/>
      <c r="Q204" s="109">
        <v>2017</v>
      </c>
      <c r="R204" s="54" t="s">
        <v>715</v>
      </c>
      <c r="T204" s="54" t="s">
        <v>712</v>
      </c>
      <c r="U204" s="34" t="s">
        <v>713</v>
      </c>
      <c r="V204" s="54" t="s">
        <v>714</v>
      </c>
      <c r="W204" s="107">
        <v>4E+18</v>
      </c>
      <c r="X204" s="130" t="s">
        <v>932</v>
      </c>
    </row>
    <row r="205" spans="1:26">
      <c r="A205" s="139" t="s">
        <v>717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115"/>
      <c r="P205" s="54"/>
      <c r="Q205" s="110">
        <v>2018</v>
      </c>
      <c r="R205" s="54" t="s">
        <v>718</v>
      </c>
      <c r="S205" s="54"/>
      <c r="T205" s="54"/>
      <c r="U205" s="112" t="s">
        <v>719</v>
      </c>
      <c r="V205" s="54" t="s">
        <v>894</v>
      </c>
      <c r="W205" s="87">
        <v>220000000000</v>
      </c>
      <c r="X205" s="130" t="s">
        <v>931</v>
      </c>
      <c r="Y205" s="54"/>
      <c r="Z205" s="54"/>
    </row>
    <row r="206" spans="1:26" s="54" customFormat="1">
      <c r="A206" s="113" t="s">
        <v>720</v>
      </c>
      <c r="B206" s="113">
        <v>3</v>
      </c>
      <c r="D206" s="54">
        <v>1</v>
      </c>
      <c r="E206" s="54">
        <v>1</v>
      </c>
      <c r="H206" s="54">
        <v>1</v>
      </c>
      <c r="O206" s="115"/>
      <c r="Q206" s="110">
        <v>2018</v>
      </c>
      <c r="R206" s="54" t="s">
        <v>721</v>
      </c>
      <c r="T206" s="54" t="s">
        <v>741</v>
      </c>
      <c r="U206" s="112" t="s">
        <v>719</v>
      </c>
      <c r="V206" s="54" t="s">
        <v>722</v>
      </c>
      <c r="W206" s="107">
        <v>7000000000000</v>
      </c>
      <c r="X206" s="130" t="s">
        <v>930</v>
      </c>
    </row>
    <row r="207" spans="1:26" s="54" customFormat="1">
      <c r="A207" s="113" t="s">
        <v>723</v>
      </c>
      <c r="B207" s="113">
        <v>3</v>
      </c>
      <c r="D207" s="54">
        <v>1</v>
      </c>
      <c r="E207" s="54">
        <v>1</v>
      </c>
      <c r="H207" s="54">
        <v>1</v>
      </c>
      <c r="O207" s="115"/>
      <c r="Q207" s="110">
        <v>2018</v>
      </c>
      <c r="R207" s="54" t="s">
        <v>724</v>
      </c>
      <c r="U207" s="112" t="s">
        <v>719</v>
      </c>
      <c r="V207" s="54" t="s">
        <v>722</v>
      </c>
      <c r="W207" s="87">
        <v>180000000000</v>
      </c>
      <c r="X207" s="130" t="s">
        <v>930</v>
      </c>
    </row>
    <row r="208" spans="1:26" s="54" customFormat="1">
      <c r="A208" s="113" t="s">
        <v>740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O208" s="115"/>
      <c r="Q208" s="110">
        <v>2018</v>
      </c>
      <c r="R208" s="34" t="s">
        <v>739</v>
      </c>
      <c r="T208" s="54" t="s">
        <v>738</v>
      </c>
      <c r="U208" s="112" t="s">
        <v>719</v>
      </c>
      <c r="V208" s="54" t="s">
        <v>722</v>
      </c>
      <c r="W208" s="87">
        <v>2200000000000</v>
      </c>
      <c r="X208" s="130" t="s">
        <v>736</v>
      </c>
    </row>
    <row r="209" spans="1:27" s="54" customFormat="1">
      <c r="A209" s="112" t="s">
        <v>743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O209" s="115"/>
      <c r="Q209" s="110">
        <v>2018</v>
      </c>
      <c r="R209" s="34" t="s">
        <v>744</v>
      </c>
      <c r="T209" s="54" t="s">
        <v>742</v>
      </c>
      <c r="U209" s="112" t="s">
        <v>719</v>
      </c>
      <c r="V209" s="54" t="s">
        <v>722</v>
      </c>
      <c r="W209" s="87">
        <v>1600000000000</v>
      </c>
      <c r="X209" s="77" t="s">
        <v>1105</v>
      </c>
    </row>
    <row r="210" spans="1:27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115"/>
      <c r="P210" s="34"/>
      <c r="Q210" s="110">
        <v>2018</v>
      </c>
      <c r="R210" s="34" t="s">
        <v>735</v>
      </c>
      <c r="S210" s="2" t="s">
        <v>1271</v>
      </c>
      <c r="T210" s="79" t="s">
        <v>517</v>
      </c>
      <c r="U210" s="38" t="s">
        <v>298</v>
      </c>
      <c r="V210" s="34" t="s">
        <v>737</v>
      </c>
      <c r="W210" s="83">
        <v>30000000000</v>
      </c>
      <c r="X210" s="130" t="s">
        <v>1533</v>
      </c>
      <c r="Y210" s="130" t="s">
        <v>1108</v>
      </c>
      <c r="Z210" s="159" t="s">
        <v>1274</v>
      </c>
    </row>
    <row r="211" spans="1:27" s="54" customFormat="1">
      <c r="A211" s="101" t="s">
        <v>687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115"/>
      <c r="P211" s="34"/>
      <c r="Q211" s="97">
        <v>2018</v>
      </c>
      <c r="R211" s="34" t="s">
        <v>706</v>
      </c>
      <c r="S211" s="34"/>
      <c r="T211" s="34" t="s">
        <v>686</v>
      </c>
      <c r="U211" s="105" t="s">
        <v>708</v>
      </c>
      <c r="V211" s="104" t="s">
        <v>552</v>
      </c>
      <c r="W211" s="94">
        <v>400000000000</v>
      </c>
      <c r="X211" s="130" t="s">
        <v>934</v>
      </c>
      <c r="Y211" s="34"/>
      <c r="Z211" s="34"/>
    </row>
    <row r="212" spans="1:27" s="54" customFormat="1">
      <c r="A212" s="140" t="s">
        <v>753</v>
      </c>
      <c r="B212" s="140">
        <v>2</v>
      </c>
      <c r="C212" s="54">
        <v>1</v>
      </c>
      <c r="D212" s="54">
        <v>1</v>
      </c>
      <c r="N212" s="54">
        <v>1</v>
      </c>
      <c r="O212" s="115"/>
      <c r="Q212" s="119">
        <v>2019</v>
      </c>
      <c r="R212" s="54" t="s">
        <v>756</v>
      </c>
      <c r="T212" s="54" t="s">
        <v>754</v>
      </c>
      <c r="U212" s="54" t="s">
        <v>757</v>
      </c>
      <c r="V212" s="34" t="s">
        <v>755</v>
      </c>
      <c r="W212" s="87">
        <v>2400000000000</v>
      </c>
      <c r="X212" s="130" t="s">
        <v>790</v>
      </c>
    </row>
    <row r="213" spans="1:27" s="54" customFormat="1">
      <c r="A213" s="140" t="s">
        <v>923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115"/>
      <c r="P213" s="2" t="s">
        <v>34</v>
      </c>
      <c r="Q213" s="119">
        <v>2019</v>
      </c>
      <c r="R213" s="34" t="s">
        <v>924</v>
      </c>
      <c r="S213" s="34"/>
      <c r="T213" s="34"/>
      <c r="U213" s="34" t="s">
        <v>925</v>
      </c>
      <c r="V213" s="54" t="s">
        <v>926</v>
      </c>
      <c r="W213" s="83"/>
      <c r="X213" s="130" t="s">
        <v>1147</v>
      </c>
      <c r="Y213" s="34"/>
      <c r="Z213" s="34"/>
    </row>
    <row r="214" spans="1:27" s="54" customFormat="1">
      <c r="A214" s="118" t="s">
        <v>782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115"/>
      <c r="P214" s="34"/>
      <c r="Q214" s="119">
        <v>2019</v>
      </c>
      <c r="R214" s="34" t="s">
        <v>783</v>
      </c>
      <c r="S214" s="34"/>
      <c r="T214" s="34" t="s">
        <v>792</v>
      </c>
      <c r="U214" s="38" t="s">
        <v>787</v>
      </c>
      <c r="V214" s="34" t="s">
        <v>789</v>
      </c>
      <c r="W214" s="83">
        <v>200000000000</v>
      </c>
      <c r="X214" s="130" t="s">
        <v>784</v>
      </c>
      <c r="Y214" s="34"/>
      <c r="Z214" s="34"/>
    </row>
    <row r="215" spans="1:27">
      <c r="A215" s="38" t="s">
        <v>748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115"/>
      <c r="P215" s="54"/>
      <c r="Q215" s="119">
        <v>2019</v>
      </c>
      <c r="R215" s="34" t="s">
        <v>751</v>
      </c>
      <c r="S215" s="54"/>
      <c r="T215" s="54" t="s">
        <v>750</v>
      </c>
      <c r="U215" s="54" t="s">
        <v>648</v>
      </c>
      <c r="V215" s="34" t="s">
        <v>749</v>
      </c>
      <c r="W215" s="107">
        <v>900000000000000</v>
      </c>
      <c r="X215" s="130" t="s">
        <v>1335</v>
      </c>
      <c r="Y215" s="54"/>
      <c r="Z215" s="54"/>
      <c r="AA215" s="54"/>
    </row>
    <row r="216" spans="1:27">
      <c r="A216" s="105" t="s">
        <v>767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115"/>
      <c r="P216" s="54"/>
      <c r="Q216" s="119">
        <v>2019</v>
      </c>
      <c r="R216" s="34" t="s">
        <v>766</v>
      </c>
      <c r="S216" s="54"/>
      <c r="T216" s="54"/>
      <c r="U216" s="38" t="s">
        <v>857</v>
      </c>
      <c r="V216" s="34" t="s">
        <v>118</v>
      </c>
      <c r="W216" s="87">
        <v>5700000000000</v>
      </c>
      <c r="X216" s="130" t="s">
        <v>765</v>
      </c>
      <c r="Y216" s="54"/>
      <c r="Z216" s="54"/>
    </row>
    <row r="217" spans="1:27" s="54" customFormat="1">
      <c r="A217" s="104" t="s">
        <v>768</v>
      </c>
      <c r="B217" s="104">
        <v>6</v>
      </c>
      <c r="O217" s="115"/>
      <c r="Q217" s="119">
        <v>2019</v>
      </c>
      <c r="R217" s="34" t="s">
        <v>766</v>
      </c>
      <c r="U217" s="38" t="s">
        <v>857</v>
      </c>
      <c r="V217" s="34" t="s">
        <v>118</v>
      </c>
      <c r="W217" s="87">
        <v>22000000000000</v>
      </c>
      <c r="X217" s="130" t="s">
        <v>765</v>
      </c>
      <c r="AA217" s="34"/>
    </row>
    <row r="218" spans="1:27" s="54" customFormat="1">
      <c r="A218" s="135" t="s">
        <v>747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O218" s="115"/>
      <c r="Q218" s="119">
        <v>2019</v>
      </c>
      <c r="R218" s="34" t="s">
        <v>752</v>
      </c>
      <c r="T218" s="54" t="s">
        <v>745</v>
      </c>
      <c r="U218" s="54" t="s">
        <v>746</v>
      </c>
      <c r="V218" s="34" t="s">
        <v>696</v>
      </c>
      <c r="W218" s="87">
        <v>1800000000000000</v>
      </c>
      <c r="X218" s="130" t="s">
        <v>933</v>
      </c>
    </row>
    <row r="219" spans="1:27" s="54" customFormat="1">
      <c r="A219" s="120" t="s">
        <v>793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115"/>
      <c r="P219" s="34"/>
      <c r="Q219" s="119">
        <v>2019</v>
      </c>
      <c r="R219" s="34" t="s">
        <v>786</v>
      </c>
      <c r="S219" s="34"/>
      <c r="T219" s="34" t="s">
        <v>791</v>
      </c>
      <c r="U219" s="38" t="s">
        <v>572</v>
      </c>
      <c r="V219" s="34" t="s">
        <v>788</v>
      </c>
      <c r="W219" s="83">
        <v>2.7E+16</v>
      </c>
      <c r="X219" s="130" t="s">
        <v>785</v>
      </c>
      <c r="Y219" s="34"/>
      <c r="Z219" s="34"/>
    </row>
    <row r="220" spans="1:27" s="54" customFormat="1">
      <c r="A220" s="105" t="s">
        <v>799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115"/>
      <c r="P220" s="34"/>
      <c r="Q220" s="110">
        <v>2020</v>
      </c>
      <c r="R220" s="34" t="s">
        <v>800</v>
      </c>
      <c r="S220" s="34"/>
      <c r="T220" s="34" t="s">
        <v>801</v>
      </c>
      <c r="U220" s="38" t="s">
        <v>572</v>
      </c>
      <c r="V220" s="34" t="s">
        <v>802</v>
      </c>
      <c r="W220" s="83">
        <v>28000000000000</v>
      </c>
      <c r="X220" s="75" t="s">
        <v>1148</v>
      </c>
      <c r="Y220" s="34"/>
      <c r="Z220" s="34"/>
    </row>
    <row r="221" spans="1:27" s="54" customFormat="1">
      <c r="A221" s="128" t="s">
        <v>854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115"/>
      <c r="P221" s="34"/>
      <c r="Q221" s="110">
        <v>2020</v>
      </c>
      <c r="R221" s="34" t="s">
        <v>855</v>
      </c>
      <c r="S221" s="34"/>
      <c r="T221" s="34"/>
      <c r="U221" s="38" t="s">
        <v>857</v>
      </c>
      <c r="V221" s="104" t="s">
        <v>552</v>
      </c>
      <c r="W221" s="83">
        <v>210000000000</v>
      </c>
      <c r="X221" s="130" t="s">
        <v>1149</v>
      </c>
      <c r="Y221" s="34"/>
      <c r="Z221" s="34"/>
    </row>
    <row r="222" spans="1:27" s="54" customFormat="1">
      <c r="A222" s="136" t="s">
        <v>820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115"/>
      <c r="P222" s="34"/>
      <c r="Q222" s="110">
        <v>2020</v>
      </c>
      <c r="R222" s="34" t="s">
        <v>821</v>
      </c>
      <c r="S222" s="34" t="s">
        <v>1472</v>
      </c>
      <c r="T222" s="34"/>
      <c r="U222" s="40" t="s">
        <v>1759</v>
      </c>
      <c r="V222" s="104" t="s">
        <v>552</v>
      </c>
      <c r="W222" s="83">
        <v>329000000000</v>
      </c>
      <c r="X222" s="75" t="s">
        <v>1106</v>
      </c>
      <c r="Y222" s="75" t="s">
        <v>1179</v>
      </c>
      <c r="Z222" s="75"/>
    </row>
    <row r="223" spans="1:27" s="54" customFormat="1">
      <c r="A223" s="136" t="s">
        <v>824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115"/>
      <c r="P223" s="34"/>
      <c r="Q223" s="110">
        <v>2020</v>
      </c>
      <c r="R223" s="34" t="s">
        <v>1180</v>
      </c>
      <c r="S223" s="34"/>
      <c r="T223" s="34" t="s">
        <v>826</v>
      </c>
      <c r="U223" s="38" t="s">
        <v>572</v>
      </c>
      <c r="V223" s="34" t="s">
        <v>825</v>
      </c>
      <c r="W223" s="83">
        <v>24000000000000</v>
      </c>
      <c r="X223" s="130" t="s">
        <v>827</v>
      </c>
      <c r="Y223" s="34"/>
      <c r="Z223" s="34"/>
    </row>
    <row r="224" spans="1:27" s="54" customFormat="1">
      <c r="A224" s="127" t="s">
        <v>823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115"/>
      <c r="P224" s="34"/>
      <c r="Q224" s="110">
        <v>2020</v>
      </c>
      <c r="R224" s="34" t="s">
        <v>904</v>
      </c>
      <c r="S224" s="34" t="s">
        <v>1760</v>
      </c>
      <c r="T224" s="34" t="s">
        <v>822</v>
      </c>
      <c r="U224" s="40" t="s">
        <v>1759</v>
      </c>
      <c r="V224" s="104" t="s">
        <v>552</v>
      </c>
      <c r="W224" s="83">
        <v>921000000000</v>
      </c>
      <c r="X224" s="75" t="s">
        <v>1107</v>
      </c>
      <c r="Y224" s="75" t="s">
        <v>1758</v>
      </c>
      <c r="Z224" s="34"/>
    </row>
    <row r="225" spans="1:30" s="54" customFormat="1">
      <c r="A225" s="101" t="s">
        <v>803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115"/>
      <c r="P225" s="34"/>
      <c r="Q225" s="110">
        <v>2020</v>
      </c>
      <c r="R225" s="34" t="s">
        <v>805</v>
      </c>
      <c r="S225" s="34"/>
      <c r="T225" s="34" t="s">
        <v>804</v>
      </c>
      <c r="U225" s="54" t="s">
        <v>648</v>
      </c>
      <c r="V225" s="34" t="s">
        <v>1189</v>
      </c>
      <c r="W225" s="83">
        <v>1.2E+16</v>
      </c>
      <c r="X225" s="75" t="s">
        <v>1151</v>
      </c>
      <c r="Y225" s="34"/>
      <c r="Z225" s="34"/>
    </row>
    <row r="226" spans="1:30" s="54" customFormat="1">
      <c r="A226" s="127" t="s">
        <v>859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115"/>
      <c r="P226" s="34"/>
      <c r="Q226" s="110">
        <v>2020</v>
      </c>
      <c r="R226" s="34" t="s">
        <v>860</v>
      </c>
      <c r="S226" s="34"/>
      <c r="T226" s="34" t="s">
        <v>861</v>
      </c>
      <c r="U226" s="38" t="s">
        <v>862</v>
      </c>
      <c r="V226" s="104" t="s">
        <v>552</v>
      </c>
      <c r="W226" s="83">
        <v>90000000000</v>
      </c>
      <c r="X226" s="130" t="s">
        <v>1150</v>
      </c>
      <c r="Y226" s="75" t="s">
        <v>1307</v>
      </c>
      <c r="Z226" s="34"/>
    </row>
    <row r="227" spans="1:30" s="54" customFormat="1">
      <c r="A227" s="125" t="s">
        <v>881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115"/>
      <c r="P227" s="34"/>
      <c r="Q227" s="124">
        <v>2021</v>
      </c>
      <c r="R227" s="34" t="s">
        <v>877</v>
      </c>
      <c r="S227" s="34"/>
      <c r="T227" s="34" t="s">
        <v>880</v>
      </c>
      <c r="U227" s="54" t="s">
        <v>648</v>
      </c>
      <c r="V227" s="34" t="s">
        <v>876</v>
      </c>
      <c r="W227" s="83">
        <v>4.2E+16</v>
      </c>
      <c r="X227" s="130" t="s">
        <v>875</v>
      </c>
      <c r="Y227" s="34"/>
      <c r="Z227" s="34"/>
    </row>
    <row r="228" spans="1:30" s="54" customFormat="1">
      <c r="A228" s="127" t="s">
        <v>879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115"/>
      <c r="P228" s="34"/>
      <c r="Q228" s="124">
        <v>2021</v>
      </c>
      <c r="R228" s="34" t="s">
        <v>877</v>
      </c>
      <c r="S228" s="34"/>
      <c r="T228" s="34" t="s">
        <v>878</v>
      </c>
      <c r="U228" s="54" t="s">
        <v>648</v>
      </c>
      <c r="V228" s="34" t="s">
        <v>876</v>
      </c>
      <c r="W228" s="83">
        <v>340000000000000</v>
      </c>
      <c r="X228" s="130" t="s">
        <v>875</v>
      </c>
      <c r="Y228" s="34"/>
      <c r="Z228" s="34"/>
    </row>
    <row r="229" spans="1:30" s="54" customFormat="1">
      <c r="A229" s="128" t="s">
        <v>895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115"/>
      <c r="P229" s="34"/>
      <c r="Q229" s="124">
        <v>2021</v>
      </c>
      <c r="R229" s="34" t="s">
        <v>896</v>
      </c>
      <c r="S229" s="34"/>
      <c r="T229" s="34"/>
      <c r="U229" s="38" t="s">
        <v>862</v>
      </c>
      <c r="V229" s="104" t="s">
        <v>552</v>
      </c>
      <c r="W229" s="83">
        <v>200000000000</v>
      </c>
      <c r="X229" s="75" t="s">
        <v>1152</v>
      </c>
      <c r="Y229" s="34"/>
      <c r="Z229" s="34"/>
    </row>
    <row r="230" spans="1:30" s="54" customFormat="1">
      <c r="A230" s="126" t="s">
        <v>890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115"/>
      <c r="P230" s="34"/>
      <c r="Q230" s="124">
        <v>2021</v>
      </c>
      <c r="R230" s="34" t="s">
        <v>891</v>
      </c>
      <c r="S230" s="34"/>
      <c r="T230" s="34" t="s">
        <v>892</v>
      </c>
      <c r="U230" s="38" t="s">
        <v>857</v>
      </c>
      <c r="V230" s="54" t="s">
        <v>893</v>
      </c>
      <c r="W230" s="83">
        <v>320000000000</v>
      </c>
      <c r="X230" s="75" t="s">
        <v>1153</v>
      </c>
      <c r="Y230" s="34"/>
      <c r="Z230" s="34"/>
    </row>
    <row r="231" spans="1:30" s="54" customFormat="1">
      <c r="A231" s="127" t="s">
        <v>911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115"/>
      <c r="P231" s="34"/>
      <c r="Q231" s="124">
        <v>2021</v>
      </c>
      <c r="R231" s="34" t="s">
        <v>912</v>
      </c>
      <c r="S231" s="34"/>
      <c r="T231" s="34" t="s">
        <v>916</v>
      </c>
      <c r="U231" s="38" t="s">
        <v>862</v>
      </c>
      <c r="V231" s="104" t="s">
        <v>552</v>
      </c>
      <c r="W231" s="83">
        <v>12000000000000</v>
      </c>
      <c r="X231" s="75" t="s">
        <v>1155</v>
      </c>
      <c r="Y231" s="34"/>
      <c r="Z231" s="34"/>
    </row>
    <row r="232" spans="1:30" s="54" customFormat="1">
      <c r="A232" s="126" t="s">
        <v>921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115"/>
      <c r="P232" s="34"/>
      <c r="Q232" s="124">
        <v>2021</v>
      </c>
      <c r="R232" s="34" t="s">
        <v>914</v>
      </c>
      <c r="S232" s="34"/>
      <c r="T232" s="34" t="s">
        <v>920</v>
      </c>
      <c r="U232" s="38" t="s">
        <v>862</v>
      </c>
      <c r="V232" s="104" t="s">
        <v>552</v>
      </c>
      <c r="W232" s="83">
        <v>87000000000000</v>
      </c>
      <c r="X232" s="75" t="s">
        <v>1154</v>
      </c>
      <c r="Y232" s="75" t="s">
        <v>1312</v>
      </c>
      <c r="Z232" s="34"/>
    </row>
    <row r="233" spans="1:30" s="54" customFormat="1">
      <c r="A233" s="125" t="s">
        <v>919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115"/>
      <c r="P233" s="34"/>
      <c r="Q233" s="124">
        <v>2021</v>
      </c>
      <c r="R233" s="34" t="s">
        <v>913</v>
      </c>
      <c r="S233" s="34"/>
      <c r="T233" s="34" t="s">
        <v>918</v>
      </c>
      <c r="U233" s="38" t="s">
        <v>862</v>
      </c>
      <c r="V233" s="104" t="s">
        <v>552</v>
      </c>
      <c r="W233" s="83">
        <v>12000000000000</v>
      </c>
      <c r="X233" s="75" t="s">
        <v>1156</v>
      </c>
      <c r="Y233" s="34"/>
      <c r="Z233" s="34"/>
      <c r="AB233" s="34"/>
      <c r="AC233" s="34"/>
      <c r="AD233" s="83"/>
    </row>
    <row r="234" spans="1:30" s="54" customFormat="1">
      <c r="A234" s="138" t="s">
        <v>927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115"/>
      <c r="P234" s="34"/>
      <c r="Q234" s="124">
        <v>2021</v>
      </c>
      <c r="R234" s="34" t="s">
        <v>928</v>
      </c>
      <c r="S234" s="34"/>
      <c r="T234" s="34"/>
      <c r="U234" s="38" t="s">
        <v>862</v>
      </c>
      <c r="V234" s="104" t="s">
        <v>552</v>
      </c>
      <c r="W234" s="83">
        <v>780000000000</v>
      </c>
      <c r="X234" s="130" t="s">
        <v>1160</v>
      </c>
      <c r="Y234" s="34"/>
      <c r="Z234" s="34"/>
    </row>
    <row r="235" spans="1:30" s="54" customFormat="1">
      <c r="A235" s="38" t="s">
        <v>929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115"/>
      <c r="P235" s="34"/>
      <c r="Q235" s="124">
        <v>2021</v>
      </c>
      <c r="R235" s="34" t="s">
        <v>928</v>
      </c>
      <c r="S235" s="34"/>
      <c r="T235" s="34"/>
      <c r="U235" s="38" t="s">
        <v>862</v>
      </c>
      <c r="V235" s="104" t="s">
        <v>552</v>
      </c>
      <c r="W235" s="83">
        <v>680000000000</v>
      </c>
      <c r="X235" s="130" t="s">
        <v>1160</v>
      </c>
      <c r="Y235" s="34"/>
      <c r="Z235" s="34"/>
    </row>
    <row r="236" spans="1:30" s="54" customFormat="1">
      <c r="A236" s="104" t="s">
        <v>1163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115"/>
      <c r="P236" s="34"/>
      <c r="Q236" s="124">
        <v>2021</v>
      </c>
      <c r="R236" s="34" t="s">
        <v>928</v>
      </c>
      <c r="S236" s="34"/>
      <c r="T236" s="34"/>
      <c r="U236" s="38" t="s">
        <v>862</v>
      </c>
      <c r="V236" s="104" t="s">
        <v>552</v>
      </c>
      <c r="W236" s="83">
        <v>370000000000</v>
      </c>
      <c r="X236" s="130" t="s">
        <v>1160</v>
      </c>
      <c r="Y236" s="34"/>
      <c r="Z236" s="34"/>
    </row>
    <row r="237" spans="1:30" s="54" customFormat="1">
      <c r="A237" s="105" t="s">
        <v>1161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115"/>
      <c r="P237" s="34"/>
      <c r="Q237" s="124">
        <v>2021</v>
      </c>
      <c r="R237" s="34" t="s">
        <v>928</v>
      </c>
      <c r="S237" s="34"/>
      <c r="T237" s="34" t="s">
        <v>1162</v>
      </c>
      <c r="U237" s="38" t="s">
        <v>862</v>
      </c>
      <c r="V237" s="104" t="s">
        <v>552</v>
      </c>
      <c r="W237" s="83">
        <v>780000000000</v>
      </c>
      <c r="X237" s="130" t="s">
        <v>1160</v>
      </c>
      <c r="Y237" s="34"/>
      <c r="Z237" s="34"/>
    </row>
    <row r="238" spans="1:30" s="54" customFormat="1">
      <c r="A238" s="105" t="s">
        <v>1164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115"/>
      <c r="P238" s="34"/>
      <c r="Q238" s="124">
        <v>2021</v>
      </c>
      <c r="R238" s="34" t="s">
        <v>928</v>
      </c>
      <c r="S238" s="34"/>
      <c r="T238" s="34"/>
      <c r="U238" s="38" t="s">
        <v>862</v>
      </c>
      <c r="V238" s="104" t="s">
        <v>552</v>
      </c>
      <c r="W238" s="83">
        <v>38000000000</v>
      </c>
      <c r="X238" s="130" t="s">
        <v>1160</v>
      </c>
      <c r="Y238" s="34"/>
      <c r="Z238" s="34"/>
    </row>
    <row r="239" spans="1:30" s="54" customFormat="1">
      <c r="A239" s="105" t="s">
        <v>1165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115"/>
      <c r="P239" s="34"/>
      <c r="Q239" s="124">
        <v>2021</v>
      </c>
      <c r="R239" s="34" t="s">
        <v>1166</v>
      </c>
      <c r="S239" s="34"/>
      <c r="T239" s="34" t="s">
        <v>1168</v>
      </c>
      <c r="U239" s="38" t="s">
        <v>857</v>
      </c>
      <c r="V239" s="34" t="s">
        <v>1167</v>
      </c>
      <c r="W239" s="83">
        <v>16000000000000</v>
      </c>
      <c r="X239" s="130" t="s">
        <v>1177</v>
      </c>
      <c r="Y239" s="146" t="s">
        <v>1510</v>
      </c>
      <c r="Z239" s="34"/>
    </row>
    <row r="240" spans="1:30" s="54" customFormat="1">
      <c r="A240" s="133" t="s">
        <v>1185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1190</v>
      </c>
      <c r="O240" s="115"/>
      <c r="P240" s="34"/>
      <c r="Q240" s="124">
        <v>2021</v>
      </c>
      <c r="R240" s="34" t="s">
        <v>1195</v>
      </c>
      <c r="S240" s="34"/>
      <c r="T240" s="34" t="s">
        <v>1186</v>
      </c>
      <c r="U240" s="38" t="s">
        <v>862</v>
      </c>
      <c r="V240" s="104" t="s">
        <v>552</v>
      </c>
      <c r="W240" s="83">
        <v>20000000000000</v>
      </c>
      <c r="X240" s="130" t="s">
        <v>1187</v>
      </c>
      <c r="Y240" s="75" t="s">
        <v>1194</v>
      </c>
      <c r="Z240" s="34"/>
    </row>
    <row r="241" spans="1:27" s="54" customFormat="1">
      <c r="A241" s="133" t="s">
        <v>1183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115"/>
      <c r="P241" s="34"/>
      <c r="Q241" s="124">
        <v>2021</v>
      </c>
      <c r="R241" s="34" t="s">
        <v>1188</v>
      </c>
      <c r="S241" s="34"/>
      <c r="T241" s="34" t="s">
        <v>1184</v>
      </c>
      <c r="U241" s="38" t="s">
        <v>862</v>
      </c>
      <c r="V241" s="104" t="s">
        <v>552</v>
      </c>
      <c r="W241" s="83">
        <v>20000000000000</v>
      </c>
      <c r="X241" s="130" t="s">
        <v>1187</v>
      </c>
      <c r="Y241" s="34"/>
      <c r="Z241" s="34"/>
    </row>
    <row r="242" spans="1:27" s="54" customFormat="1">
      <c r="A242" s="137" t="s">
        <v>1181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115"/>
      <c r="P242" s="34"/>
      <c r="Q242" s="124">
        <v>2021</v>
      </c>
      <c r="R242" s="34" t="s">
        <v>1188</v>
      </c>
      <c r="S242" s="34"/>
      <c r="T242" s="34" t="s">
        <v>1182</v>
      </c>
      <c r="U242" s="38" t="s">
        <v>862</v>
      </c>
      <c r="V242" s="104" t="s">
        <v>552</v>
      </c>
      <c r="W242" s="83">
        <v>310000000000</v>
      </c>
      <c r="X242" s="130" t="s">
        <v>1187</v>
      </c>
      <c r="Y242" s="34"/>
      <c r="Z242" s="34"/>
    </row>
    <row r="243" spans="1:27" s="54" customFormat="1">
      <c r="A243" s="105" t="s">
        <v>1169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115"/>
      <c r="P243" s="34"/>
      <c r="Q243" s="124">
        <v>2021</v>
      </c>
      <c r="R243" s="34" t="s">
        <v>1173</v>
      </c>
      <c r="S243" s="34"/>
      <c r="T243" s="34" t="s">
        <v>1171</v>
      </c>
      <c r="U243" s="38" t="s">
        <v>862</v>
      </c>
      <c r="V243" s="104" t="s">
        <v>552</v>
      </c>
      <c r="W243" s="83">
        <v>1300000000000</v>
      </c>
      <c r="X243" s="130" t="s">
        <v>1178</v>
      </c>
      <c r="Y243" s="34"/>
      <c r="Z243" s="34"/>
    </row>
    <row r="244" spans="1:27" s="54" customFormat="1">
      <c r="A244" s="104" t="s">
        <v>1170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115"/>
      <c r="P244" s="34"/>
      <c r="Q244" s="124">
        <v>2021</v>
      </c>
      <c r="R244" s="34" t="s">
        <v>1173</v>
      </c>
      <c r="S244" s="34"/>
      <c r="T244" s="34" t="s">
        <v>1172</v>
      </c>
      <c r="U244" s="38" t="s">
        <v>862</v>
      </c>
      <c r="V244" s="104" t="s">
        <v>552</v>
      </c>
      <c r="W244" s="83">
        <v>320000000000</v>
      </c>
      <c r="X244" s="130" t="s">
        <v>1178</v>
      </c>
      <c r="Y244" s="34"/>
      <c r="Z244" s="34"/>
    </row>
    <row r="245" spans="1:27" s="54" customFormat="1">
      <c r="A245" s="125" t="s">
        <v>883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115"/>
      <c r="P245" s="34"/>
      <c r="Q245" s="124">
        <v>2021</v>
      </c>
      <c r="R245" s="34" t="s">
        <v>886</v>
      </c>
      <c r="S245" s="34"/>
      <c r="T245" s="34" t="s">
        <v>882</v>
      </c>
      <c r="U245" s="40" t="s">
        <v>563</v>
      </c>
      <c r="V245" s="104" t="s">
        <v>552</v>
      </c>
      <c r="W245" s="83">
        <v>300000000000</v>
      </c>
      <c r="X245" s="130" t="s">
        <v>887</v>
      </c>
      <c r="Y245" s="34"/>
      <c r="Z245" s="34"/>
    </row>
    <row r="246" spans="1:27" s="54" customFormat="1">
      <c r="A246" s="125" t="s">
        <v>885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115"/>
      <c r="P246" s="34"/>
      <c r="Q246" s="124">
        <v>2021</v>
      </c>
      <c r="R246" s="34" t="s">
        <v>886</v>
      </c>
      <c r="S246" s="34"/>
      <c r="T246" s="34" t="s">
        <v>884</v>
      </c>
      <c r="U246" s="40" t="s">
        <v>563</v>
      </c>
      <c r="V246" s="104" t="s">
        <v>552</v>
      </c>
      <c r="W246" s="83">
        <v>200000000000</v>
      </c>
      <c r="X246" s="130" t="s">
        <v>887</v>
      </c>
      <c r="Y246" s="34"/>
      <c r="Z246" s="34"/>
    </row>
    <row r="247" spans="1:27" s="54" customFormat="1">
      <c r="A247" s="141" t="s">
        <v>1196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15"/>
      <c r="P247" s="34"/>
      <c r="Q247" s="124">
        <v>2021</v>
      </c>
      <c r="R247" s="34" t="s">
        <v>1199</v>
      </c>
      <c r="S247" s="34"/>
      <c r="T247" s="34" t="s">
        <v>1197</v>
      </c>
      <c r="U247" s="38" t="s">
        <v>862</v>
      </c>
      <c r="V247" s="104" t="s">
        <v>552</v>
      </c>
      <c r="W247" s="83">
        <v>500000000000</v>
      </c>
      <c r="X247" s="130" t="s">
        <v>1198</v>
      </c>
      <c r="Y247" s="75"/>
      <c r="Z247" s="34"/>
    </row>
    <row r="248" spans="1:27" s="54" customFormat="1">
      <c r="A248" s="101" t="s">
        <v>1202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115"/>
      <c r="P248" s="34"/>
      <c r="Q248" s="124">
        <v>2021</v>
      </c>
      <c r="R248" s="34" t="s">
        <v>1203</v>
      </c>
      <c r="S248" s="34"/>
      <c r="T248" s="34" t="s">
        <v>1200</v>
      </c>
      <c r="U248" s="38" t="s">
        <v>862</v>
      </c>
      <c r="V248" s="34" t="s">
        <v>1204</v>
      </c>
      <c r="W248" s="83">
        <v>15000000000000</v>
      </c>
      <c r="X248" s="75" t="s">
        <v>1201</v>
      </c>
      <c r="Y248" s="34"/>
      <c r="Z248" s="34"/>
      <c r="AA248" s="34"/>
    </row>
    <row r="249" spans="1:27" s="54" customFormat="1">
      <c r="A249" s="134" t="s">
        <v>908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115"/>
      <c r="P249" s="34"/>
      <c r="Q249" s="124">
        <v>2021</v>
      </c>
      <c r="R249" s="34" t="s">
        <v>903</v>
      </c>
      <c r="S249" s="34"/>
      <c r="T249" s="34" t="s">
        <v>902</v>
      </c>
      <c r="U249" s="40" t="s">
        <v>563</v>
      </c>
      <c r="V249" s="104" t="s">
        <v>552</v>
      </c>
      <c r="W249" s="83">
        <v>830000000000</v>
      </c>
      <c r="X249" s="75" t="s">
        <v>1157</v>
      </c>
      <c r="Y249" s="34"/>
      <c r="Z249" s="34"/>
    </row>
    <row r="250" spans="1:27" s="54" customFormat="1">
      <c r="A250" s="134" t="s">
        <v>909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115"/>
      <c r="P250" s="34"/>
      <c r="Q250" s="124">
        <v>2021</v>
      </c>
      <c r="R250" s="34" t="s">
        <v>901</v>
      </c>
      <c r="S250" s="34"/>
      <c r="T250" s="34" t="s">
        <v>900</v>
      </c>
      <c r="U250" s="40" t="s">
        <v>563</v>
      </c>
      <c r="V250" s="104" t="s">
        <v>552</v>
      </c>
      <c r="W250" s="83">
        <v>190000000000</v>
      </c>
      <c r="X250" s="75" t="s">
        <v>1158</v>
      </c>
      <c r="Y250" s="34"/>
      <c r="Z250" s="34"/>
    </row>
    <row r="251" spans="1:27" s="54" customFormat="1">
      <c r="A251" s="101" t="s">
        <v>874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115"/>
      <c r="P251" s="34"/>
      <c r="Q251" s="124">
        <v>2021</v>
      </c>
      <c r="R251" s="34" t="s">
        <v>873</v>
      </c>
      <c r="S251" s="34"/>
      <c r="T251" s="34"/>
      <c r="U251" s="40" t="s">
        <v>563</v>
      </c>
      <c r="V251" s="104" t="s">
        <v>552</v>
      </c>
      <c r="W251" s="83">
        <v>780000000000</v>
      </c>
      <c r="X251" s="130" t="s">
        <v>872</v>
      </c>
      <c r="Y251" s="34"/>
      <c r="Z251" s="34"/>
    </row>
    <row r="252" spans="1:27" s="54" customFormat="1">
      <c r="A252" s="121" t="s">
        <v>898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1190</v>
      </c>
      <c r="O252" s="115"/>
      <c r="P252" s="34"/>
      <c r="Q252" s="124">
        <v>2021</v>
      </c>
      <c r="R252" s="34" t="s">
        <v>905</v>
      </c>
      <c r="S252" s="34"/>
      <c r="T252" s="34" t="s">
        <v>906</v>
      </c>
      <c r="U252" s="40" t="s">
        <v>563</v>
      </c>
      <c r="V252" s="104" t="s">
        <v>552</v>
      </c>
      <c r="W252" s="83">
        <v>735000000000</v>
      </c>
      <c r="X252" s="75" t="s">
        <v>1159</v>
      </c>
      <c r="Y252" s="34"/>
      <c r="Z252" s="34"/>
    </row>
    <row r="253" spans="1:27">
      <c r="A253" s="121" t="s">
        <v>899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1190</v>
      </c>
      <c r="O253" s="115"/>
      <c r="Q253" s="124">
        <v>2021</v>
      </c>
      <c r="R253" s="34" t="s">
        <v>905</v>
      </c>
      <c r="T253" s="34" t="s">
        <v>907</v>
      </c>
      <c r="U253" s="40" t="s">
        <v>563</v>
      </c>
      <c r="V253" s="104" t="s">
        <v>552</v>
      </c>
      <c r="W253" s="83">
        <v>705000000000</v>
      </c>
      <c r="X253" s="75" t="s">
        <v>1159</v>
      </c>
      <c r="AA253" s="54"/>
    </row>
    <row r="254" spans="1:27">
      <c r="A254" s="136" t="s">
        <v>1206</v>
      </c>
      <c r="B254" s="136">
        <v>7</v>
      </c>
      <c r="D254" s="34">
        <v>2</v>
      </c>
      <c r="E254" s="34">
        <v>5</v>
      </c>
      <c r="N254" s="132"/>
      <c r="O254" s="115"/>
      <c r="Q254" s="124">
        <v>2021</v>
      </c>
      <c r="R254" s="34" t="s">
        <v>1207</v>
      </c>
      <c r="T254" s="34" t="s">
        <v>1208</v>
      </c>
      <c r="U254" s="38" t="s">
        <v>862</v>
      </c>
      <c r="V254" s="104" t="s">
        <v>552</v>
      </c>
      <c r="W254" s="83">
        <v>18000000000</v>
      </c>
      <c r="X254" s="75" t="s">
        <v>1334</v>
      </c>
      <c r="AA254" s="54"/>
    </row>
    <row r="255" spans="1:27">
      <c r="A255" s="121" t="s">
        <v>1211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15"/>
      <c r="Q255" s="124">
        <v>2021</v>
      </c>
      <c r="R255" s="34" t="s">
        <v>1213</v>
      </c>
      <c r="T255" s="34" t="s">
        <v>1210</v>
      </c>
      <c r="U255" s="38" t="s">
        <v>857</v>
      </c>
      <c r="V255" s="34" t="s">
        <v>1167</v>
      </c>
      <c r="W255" s="83">
        <v>11000000000000</v>
      </c>
      <c r="X255" s="75" t="s">
        <v>1212</v>
      </c>
      <c r="AA255" s="54"/>
    </row>
    <row r="256" spans="1:27">
      <c r="A256" s="100" t="s">
        <v>1215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15"/>
      <c r="Q256" s="124">
        <v>2021</v>
      </c>
      <c r="R256" s="34" t="s">
        <v>1216</v>
      </c>
      <c r="T256" s="34" t="s">
        <v>1259</v>
      </c>
      <c r="U256" s="40" t="s">
        <v>563</v>
      </c>
      <c r="V256" s="104" t="s">
        <v>552</v>
      </c>
      <c r="W256" s="83">
        <v>200000000000</v>
      </c>
      <c r="X256" s="75" t="s">
        <v>1214</v>
      </c>
      <c r="Y256" s="146" t="s">
        <v>1337</v>
      </c>
      <c r="AA256" s="54"/>
    </row>
    <row r="257" spans="1:27">
      <c r="A257" s="136" t="s">
        <v>1373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15"/>
      <c r="Q257" s="124">
        <v>2021</v>
      </c>
      <c r="R257" s="34" t="s">
        <v>1375</v>
      </c>
      <c r="U257" s="38" t="s">
        <v>862</v>
      </c>
      <c r="V257" s="34" t="s">
        <v>1372</v>
      </c>
      <c r="W257" s="83">
        <v>4700000000000</v>
      </c>
      <c r="X257" s="75" t="s">
        <v>1371</v>
      </c>
      <c r="Y257" s="146"/>
      <c r="AA257" s="54"/>
    </row>
    <row r="258" spans="1:27">
      <c r="A258" s="127" t="s">
        <v>1374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15"/>
      <c r="Q258" s="124">
        <v>2021</v>
      </c>
      <c r="R258" s="34" t="s">
        <v>1375</v>
      </c>
      <c r="U258" s="38" t="s">
        <v>862</v>
      </c>
      <c r="V258" s="34" t="s">
        <v>1372</v>
      </c>
      <c r="W258" s="83">
        <v>20000000000000</v>
      </c>
      <c r="X258" s="75" t="s">
        <v>1371</v>
      </c>
      <c r="Y258" s="146"/>
      <c r="AA258" s="54"/>
    </row>
    <row r="259" spans="1:27">
      <c r="A259" s="121" t="s">
        <v>1264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15"/>
      <c r="Q259" s="124">
        <v>2021</v>
      </c>
      <c r="R259" s="34" t="s">
        <v>1265</v>
      </c>
      <c r="U259" s="54" t="s">
        <v>572</v>
      </c>
      <c r="V259" s="34" t="s">
        <v>737</v>
      </c>
      <c r="W259" s="83">
        <v>1000000000000</v>
      </c>
      <c r="X259" s="75" t="s">
        <v>1266</v>
      </c>
      <c r="AA259" s="54"/>
    </row>
    <row r="260" spans="1:27">
      <c r="A260" s="136" t="s">
        <v>1268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15"/>
      <c r="Q260" s="124">
        <v>2021</v>
      </c>
      <c r="R260" s="34" t="s">
        <v>1269</v>
      </c>
      <c r="T260" s="34" t="s">
        <v>1267</v>
      </c>
      <c r="U260" s="38" t="s">
        <v>862</v>
      </c>
      <c r="V260" s="104" t="s">
        <v>552</v>
      </c>
      <c r="W260" s="83">
        <v>160000000000</v>
      </c>
      <c r="X260" s="75" t="s">
        <v>1270</v>
      </c>
      <c r="AA260" s="54"/>
    </row>
    <row r="261" spans="1:27">
      <c r="A261" s="100" t="s">
        <v>1272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15"/>
      <c r="Q261" s="124">
        <v>2021</v>
      </c>
      <c r="R261" s="34" t="s">
        <v>1271</v>
      </c>
      <c r="T261" s="34" t="s">
        <v>1273</v>
      </c>
      <c r="U261" s="38" t="s">
        <v>857</v>
      </c>
      <c r="V261" s="34" t="s">
        <v>825</v>
      </c>
      <c r="W261" s="83">
        <v>8100000000000</v>
      </c>
      <c r="X261" s="75" t="s">
        <v>1274</v>
      </c>
      <c r="AA261" s="54"/>
    </row>
    <row r="262" spans="1:27">
      <c r="A262" s="127" t="s">
        <v>1277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15"/>
      <c r="Q262" s="124">
        <v>2021</v>
      </c>
      <c r="R262" s="34" t="s">
        <v>1276</v>
      </c>
      <c r="T262" s="34" t="s">
        <v>1278</v>
      </c>
      <c r="U262" s="38" t="s">
        <v>857</v>
      </c>
      <c r="V262" s="34" t="s">
        <v>825</v>
      </c>
      <c r="W262" s="83">
        <v>45000000000000</v>
      </c>
      <c r="X262" s="75" t="s">
        <v>1275</v>
      </c>
      <c r="AA262" s="54"/>
    </row>
    <row r="263" spans="1:27">
      <c r="A263" s="101" t="s">
        <v>1282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15"/>
      <c r="Q263" s="124">
        <v>2021</v>
      </c>
      <c r="R263" s="34" t="s">
        <v>1293</v>
      </c>
      <c r="T263" s="34" t="s">
        <v>1284</v>
      </c>
      <c r="U263" s="38" t="s">
        <v>862</v>
      </c>
      <c r="V263" s="104" t="s">
        <v>552</v>
      </c>
      <c r="W263" s="83">
        <v>1400000000000</v>
      </c>
      <c r="X263" s="75" t="s">
        <v>1285</v>
      </c>
      <c r="AA263" s="54"/>
    </row>
    <row r="264" spans="1:27">
      <c r="A264" s="101" t="s">
        <v>1282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15"/>
      <c r="Q264" s="124">
        <v>2021</v>
      </c>
      <c r="R264" s="34" t="s">
        <v>1293</v>
      </c>
      <c r="T264" s="34" t="s">
        <v>1283</v>
      </c>
      <c r="U264" s="38" t="s">
        <v>862</v>
      </c>
      <c r="V264" s="104" t="s">
        <v>552</v>
      </c>
      <c r="W264" s="83">
        <v>2000000000000</v>
      </c>
      <c r="X264" s="75" t="s">
        <v>1285</v>
      </c>
      <c r="AA264" s="54"/>
    </row>
    <row r="265" spans="1:27">
      <c r="A265" s="128" t="s">
        <v>1288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15"/>
      <c r="Q265" s="124">
        <v>2021</v>
      </c>
      <c r="R265" s="34" t="s">
        <v>1292</v>
      </c>
      <c r="U265" s="38" t="s">
        <v>862</v>
      </c>
      <c r="V265" s="104" t="s">
        <v>552</v>
      </c>
      <c r="W265" s="83">
        <v>160000000000</v>
      </c>
      <c r="X265" s="75" t="s">
        <v>1291</v>
      </c>
      <c r="AA265" s="54"/>
    </row>
    <row r="266" spans="1:27">
      <c r="A266" s="126" t="s">
        <v>1289</v>
      </c>
      <c r="B266" s="126">
        <f t="shared" si="1"/>
        <v>6</v>
      </c>
      <c r="E266" s="34">
        <v>5</v>
      </c>
      <c r="G266" s="34">
        <v>1</v>
      </c>
      <c r="N266" s="34">
        <v>1</v>
      </c>
      <c r="O266" s="115"/>
      <c r="Q266" s="124">
        <v>2021</v>
      </c>
      <c r="R266" s="34" t="s">
        <v>1292</v>
      </c>
      <c r="T266" s="34" t="s">
        <v>1290</v>
      </c>
      <c r="U266" s="38" t="s">
        <v>862</v>
      </c>
      <c r="V266" s="104" t="s">
        <v>552</v>
      </c>
      <c r="W266" s="83">
        <v>15000000000</v>
      </c>
      <c r="X266" s="75" t="s">
        <v>1291</v>
      </c>
      <c r="AA266" s="54"/>
    </row>
    <row r="267" spans="1:27">
      <c r="A267" s="101" t="s">
        <v>1670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15"/>
      <c r="Q267" s="124">
        <v>2021</v>
      </c>
      <c r="R267" s="34" t="s">
        <v>1293</v>
      </c>
      <c r="S267" s="34" t="s">
        <v>1503</v>
      </c>
      <c r="T267" s="34" t="s">
        <v>1286</v>
      </c>
      <c r="U267" s="38" t="s">
        <v>862</v>
      </c>
      <c r="V267" s="104" t="s">
        <v>552</v>
      </c>
      <c r="W267" s="83">
        <v>3000000000000</v>
      </c>
      <c r="X267" s="75" t="s">
        <v>1285</v>
      </c>
      <c r="Y267" s="75" t="s">
        <v>1502</v>
      </c>
      <c r="AA267" s="54"/>
    </row>
    <row r="268" spans="1:27">
      <c r="A268" s="134" t="s">
        <v>1297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O268" s="115"/>
      <c r="Q268" s="119">
        <v>2022</v>
      </c>
      <c r="R268" s="34" t="s">
        <v>1298</v>
      </c>
      <c r="T268" s="34" t="s">
        <v>1296</v>
      </c>
      <c r="U268" s="40" t="s">
        <v>563</v>
      </c>
      <c r="V268" s="104" t="s">
        <v>552</v>
      </c>
      <c r="W268" s="83">
        <v>100000000000</v>
      </c>
      <c r="X268" s="75" t="s">
        <v>1295</v>
      </c>
      <c r="AA268" s="54"/>
    </row>
    <row r="269" spans="1:27">
      <c r="A269" s="126" t="s">
        <v>1304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O269" s="115"/>
      <c r="Q269" s="119">
        <v>2022</v>
      </c>
      <c r="R269" s="34" t="s">
        <v>1305</v>
      </c>
      <c r="U269" s="38" t="s">
        <v>862</v>
      </c>
      <c r="V269" s="104" t="s">
        <v>552</v>
      </c>
      <c r="W269" s="83">
        <v>88000000000</v>
      </c>
      <c r="X269" s="75" t="s">
        <v>1303</v>
      </c>
      <c r="AA269" s="54"/>
    </row>
    <row r="270" spans="1:27">
      <c r="A270" s="100" t="s">
        <v>1308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O270" s="115"/>
      <c r="Q270" s="119">
        <v>2022</v>
      </c>
      <c r="R270" s="34" t="s">
        <v>1309</v>
      </c>
      <c r="U270" s="38" t="s">
        <v>862</v>
      </c>
      <c r="V270" s="104" t="s">
        <v>552</v>
      </c>
      <c r="W270" s="83">
        <v>55000000000</v>
      </c>
      <c r="X270" s="75" t="s">
        <v>1307</v>
      </c>
      <c r="AA270" s="54"/>
    </row>
    <row r="271" spans="1:27">
      <c r="A271" s="126" t="s">
        <v>1311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O271" s="115"/>
      <c r="Q271" s="119">
        <v>2022</v>
      </c>
      <c r="R271" s="34" t="s">
        <v>1473</v>
      </c>
      <c r="U271" s="38" t="s">
        <v>862</v>
      </c>
      <c r="V271" s="104" t="s">
        <v>552</v>
      </c>
      <c r="W271" s="83">
        <v>30000000000</v>
      </c>
      <c r="X271" s="75" t="s">
        <v>1310</v>
      </c>
      <c r="AA271" s="54"/>
    </row>
    <row r="272" spans="1:27" ht="12.75" customHeight="1">
      <c r="A272" s="134" t="s">
        <v>1318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O272" s="115"/>
      <c r="Q272" s="119">
        <v>2022</v>
      </c>
      <c r="R272" s="34" t="s">
        <v>1320</v>
      </c>
      <c r="T272" s="34" t="s">
        <v>1317</v>
      </c>
      <c r="U272" s="34" t="s">
        <v>648</v>
      </c>
      <c r="V272" s="34" t="s">
        <v>1319</v>
      </c>
      <c r="W272" s="83">
        <v>1.3E+17</v>
      </c>
      <c r="X272" s="75" t="s">
        <v>1321</v>
      </c>
      <c r="AA272" s="54"/>
    </row>
    <row r="273" spans="1:27" ht="12.75" customHeight="1">
      <c r="A273" s="134" t="s">
        <v>1368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O273" s="115"/>
      <c r="Q273" s="119">
        <v>2022</v>
      </c>
      <c r="R273" s="34" t="s">
        <v>1369</v>
      </c>
      <c r="T273" s="34" t="s">
        <v>1474</v>
      </c>
      <c r="U273" s="38" t="s">
        <v>857</v>
      </c>
      <c r="V273" s="34" t="s">
        <v>825</v>
      </c>
      <c r="W273" s="83">
        <v>55000000000000</v>
      </c>
      <c r="X273" s="75" t="s">
        <v>1370</v>
      </c>
      <c r="AA273" s="54"/>
    </row>
    <row r="274" spans="1:27" s="143" customFormat="1" ht="12.75" customHeight="1">
      <c r="A274" s="152" t="s">
        <v>1323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O274" s="144"/>
      <c r="Q274" s="162">
        <v>2022</v>
      </c>
      <c r="R274" s="143" t="s">
        <v>1325</v>
      </c>
      <c r="T274" s="143" t="s">
        <v>1322</v>
      </c>
      <c r="U274" s="38" t="s">
        <v>857</v>
      </c>
      <c r="V274" s="34" t="s">
        <v>825</v>
      </c>
      <c r="W274" s="83">
        <v>13000000000</v>
      </c>
      <c r="X274" s="146" t="s">
        <v>1324</v>
      </c>
    </row>
    <row r="275" spans="1:27" s="143" customFormat="1" ht="12.75" customHeight="1">
      <c r="A275" s="147" t="s">
        <v>1301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O275" s="144"/>
      <c r="Q275" s="162">
        <v>2022</v>
      </c>
      <c r="R275" s="143" t="s">
        <v>1326</v>
      </c>
      <c r="T275" s="143" t="s">
        <v>1302</v>
      </c>
      <c r="U275" s="38" t="s">
        <v>1756</v>
      </c>
      <c r="V275" s="104" t="s">
        <v>552</v>
      </c>
      <c r="W275" s="83">
        <v>1100000000000</v>
      </c>
      <c r="X275" s="146" t="s">
        <v>1300</v>
      </c>
    </row>
    <row r="276" spans="1:27" s="143" customFormat="1" ht="12.75" customHeight="1">
      <c r="A276" s="148" t="s">
        <v>1328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O276" s="144"/>
      <c r="Q276" s="162">
        <v>2022</v>
      </c>
      <c r="R276" s="143" t="s">
        <v>1329</v>
      </c>
      <c r="T276" s="143" t="s">
        <v>1327</v>
      </c>
      <c r="U276" s="38" t="s">
        <v>1757</v>
      </c>
      <c r="V276" s="34" t="s">
        <v>825</v>
      </c>
      <c r="W276" s="83">
        <v>600000000000</v>
      </c>
      <c r="X276" s="146" t="s">
        <v>1330</v>
      </c>
    </row>
    <row r="277" spans="1:27" s="143" customFormat="1" ht="12.75" customHeight="1">
      <c r="A277" s="142" t="s">
        <v>1738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O277" s="144"/>
      <c r="Q277" s="162">
        <v>2022</v>
      </c>
      <c r="R277" s="143" t="s">
        <v>1331</v>
      </c>
      <c r="U277" s="38" t="s">
        <v>862</v>
      </c>
      <c r="V277" s="104" t="s">
        <v>552</v>
      </c>
      <c r="W277" s="83">
        <v>90000000000</v>
      </c>
      <c r="X277" s="146" t="s">
        <v>1333</v>
      </c>
    </row>
    <row r="278" spans="1:27" s="143" customFormat="1" ht="12.75" customHeight="1">
      <c r="A278" s="151" t="s">
        <v>1336</v>
      </c>
      <c r="B278" s="151">
        <f t="shared" si="1"/>
        <v>11</v>
      </c>
      <c r="D278" s="143">
        <v>4</v>
      </c>
      <c r="E278" s="143">
        <v>7</v>
      </c>
      <c r="O278" s="144"/>
      <c r="Q278" s="162">
        <v>2022</v>
      </c>
      <c r="R278" s="143" t="s">
        <v>1339</v>
      </c>
      <c r="T278" s="143" t="s">
        <v>1338</v>
      </c>
      <c r="U278" s="38" t="s">
        <v>862</v>
      </c>
      <c r="V278" s="104" t="s">
        <v>552</v>
      </c>
      <c r="W278" s="83">
        <v>2200000000000</v>
      </c>
      <c r="X278" s="146" t="s">
        <v>1337</v>
      </c>
    </row>
    <row r="279" spans="1:27" s="143" customFormat="1" ht="12.75" customHeight="1">
      <c r="A279" s="151" t="s">
        <v>1341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O279" s="144"/>
      <c r="Q279" s="162">
        <v>2022</v>
      </c>
      <c r="R279" s="143" t="s">
        <v>1342</v>
      </c>
      <c r="T279" s="143" t="s">
        <v>1340</v>
      </c>
      <c r="U279" s="38" t="s">
        <v>862</v>
      </c>
      <c r="V279" s="104" t="s">
        <v>552</v>
      </c>
      <c r="W279" s="83">
        <v>2700000000000</v>
      </c>
      <c r="X279" s="146" t="s">
        <v>1343</v>
      </c>
    </row>
    <row r="280" spans="1:27" s="143" customFormat="1" ht="12.75" customHeight="1">
      <c r="A280" s="150" t="s">
        <v>1344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O280" s="144"/>
      <c r="Q280" s="162">
        <v>2022</v>
      </c>
      <c r="R280" s="143" t="s">
        <v>1353</v>
      </c>
      <c r="T280" s="143" t="s">
        <v>1345</v>
      </c>
      <c r="U280" s="38" t="s">
        <v>862</v>
      </c>
      <c r="V280" s="104" t="s">
        <v>552</v>
      </c>
      <c r="W280" s="83">
        <v>50000000000</v>
      </c>
      <c r="X280" s="146" t="s">
        <v>1354</v>
      </c>
    </row>
    <row r="281" spans="1:27" s="143" customFormat="1" ht="12.75" customHeight="1">
      <c r="A281" s="150" t="s">
        <v>1346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O281" s="144"/>
      <c r="Q281" s="162">
        <v>2022</v>
      </c>
      <c r="R281" s="143" t="s">
        <v>1353</v>
      </c>
      <c r="T281" s="143" t="s">
        <v>1347</v>
      </c>
      <c r="U281" s="38" t="s">
        <v>862</v>
      </c>
      <c r="V281" s="104" t="s">
        <v>552</v>
      </c>
      <c r="W281" s="83">
        <v>130000000000</v>
      </c>
      <c r="X281" s="146" t="s">
        <v>1354</v>
      </c>
    </row>
    <row r="282" spans="1:27" s="143" customFormat="1" ht="12.75" customHeight="1">
      <c r="A282" s="150" t="s">
        <v>1348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O282" s="144"/>
      <c r="Q282" s="162">
        <v>2022</v>
      </c>
      <c r="R282" s="143" t="s">
        <v>1353</v>
      </c>
      <c r="T282" s="143" t="s">
        <v>1349</v>
      </c>
      <c r="U282" s="38" t="s">
        <v>862</v>
      </c>
      <c r="V282" s="104" t="s">
        <v>552</v>
      </c>
      <c r="W282" s="83">
        <v>100000000000</v>
      </c>
      <c r="X282" s="146" t="s">
        <v>1354</v>
      </c>
    </row>
    <row r="283" spans="1:27" s="143" customFormat="1" ht="12.75" customHeight="1">
      <c r="A283" s="150" t="s">
        <v>1352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O283" s="144"/>
      <c r="Q283" s="162">
        <v>2022</v>
      </c>
      <c r="R283" s="143" t="s">
        <v>1353</v>
      </c>
      <c r="T283" s="143" t="s">
        <v>1350</v>
      </c>
      <c r="U283" s="38" t="s">
        <v>862</v>
      </c>
      <c r="V283" s="104" t="s">
        <v>552</v>
      </c>
      <c r="W283" s="83">
        <v>80000000000</v>
      </c>
      <c r="X283" s="146" t="s">
        <v>1354</v>
      </c>
    </row>
    <row r="284" spans="1:27" s="143" customFormat="1" ht="12.75" customHeight="1">
      <c r="A284" s="150" t="s">
        <v>1355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O284" s="144"/>
      <c r="Q284" s="162">
        <v>2022</v>
      </c>
      <c r="R284" s="143" t="s">
        <v>1353</v>
      </c>
      <c r="T284" s="143" t="s">
        <v>1351</v>
      </c>
      <c r="U284" s="38" t="s">
        <v>862</v>
      </c>
      <c r="V284" s="104" t="s">
        <v>552</v>
      </c>
      <c r="W284" s="83">
        <v>70000000000</v>
      </c>
      <c r="X284" s="146" t="s">
        <v>1354</v>
      </c>
    </row>
    <row r="285" spans="1:27" s="143" customFormat="1" ht="12.75" customHeight="1">
      <c r="A285" s="151" t="s">
        <v>1377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O285" s="144"/>
      <c r="Q285" s="162">
        <v>2022</v>
      </c>
      <c r="R285" s="143" t="s">
        <v>1380</v>
      </c>
      <c r="T285" s="143" t="s">
        <v>1378</v>
      </c>
      <c r="U285" s="40" t="s">
        <v>563</v>
      </c>
      <c r="V285" s="104" t="s">
        <v>552</v>
      </c>
      <c r="W285" s="83">
        <v>210000000000</v>
      </c>
      <c r="X285" s="146" t="s">
        <v>1379</v>
      </c>
    </row>
    <row r="286" spans="1:27" s="143" customFormat="1" ht="12.75" customHeight="1">
      <c r="A286" s="148" t="s">
        <v>1382</v>
      </c>
      <c r="B286" s="148">
        <f t="shared" si="1"/>
        <v>2</v>
      </c>
      <c r="I286" s="143">
        <v>2</v>
      </c>
      <c r="N286" s="143">
        <v>1</v>
      </c>
      <c r="O286" s="144"/>
      <c r="Q286" s="162">
        <v>2022</v>
      </c>
      <c r="R286" s="143" t="s">
        <v>1385</v>
      </c>
      <c r="T286" s="143" t="s">
        <v>1384</v>
      </c>
      <c r="U286" s="34" t="s">
        <v>624</v>
      </c>
      <c r="V286" s="34" t="s">
        <v>582</v>
      </c>
      <c r="W286" s="83">
        <v>2.0000000000000001E-9</v>
      </c>
      <c r="X286" s="146" t="s">
        <v>1383</v>
      </c>
    </row>
    <row r="287" spans="1:27" s="143" customFormat="1" ht="12.75" customHeight="1">
      <c r="A287" s="153" t="s">
        <v>1401</v>
      </c>
      <c r="B287" s="153">
        <f t="shared" si="1"/>
        <v>3</v>
      </c>
      <c r="E287" s="143">
        <v>2</v>
      </c>
      <c r="I287" s="143">
        <v>1</v>
      </c>
      <c r="M287" s="143">
        <v>1</v>
      </c>
      <c r="O287" s="144"/>
      <c r="Q287" s="162">
        <v>2022</v>
      </c>
      <c r="R287" s="143" t="s">
        <v>1463</v>
      </c>
      <c r="T287" s="143" t="s">
        <v>1402</v>
      </c>
      <c r="U287" s="38" t="s">
        <v>857</v>
      </c>
      <c r="V287" s="34" t="s">
        <v>582</v>
      </c>
      <c r="W287" s="83">
        <v>1000000000000</v>
      </c>
      <c r="X287" s="146" t="s">
        <v>1400</v>
      </c>
    </row>
    <row r="288" spans="1:27" s="143" customFormat="1" ht="12.75" customHeight="1">
      <c r="A288" s="152" t="s">
        <v>1403</v>
      </c>
      <c r="B288" s="152">
        <f t="shared" si="1"/>
        <v>8</v>
      </c>
      <c r="D288" s="143">
        <v>2</v>
      </c>
      <c r="E288" s="143">
        <v>6</v>
      </c>
      <c r="O288" s="144"/>
      <c r="Q288" s="162">
        <v>2022</v>
      </c>
      <c r="R288" s="143" t="s">
        <v>1409</v>
      </c>
      <c r="U288" s="38" t="s">
        <v>862</v>
      </c>
      <c r="V288" s="104" t="s">
        <v>552</v>
      </c>
      <c r="W288" s="83">
        <v>130000000000</v>
      </c>
      <c r="X288" s="146" t="s">
        <v>1405</v>
      </c>
    </row>
    <row r="289" spans="1:27" s="143" customFormat="1" ht="12.75" customHeight="1">
      <c r="A289" s="142" t="s">
        <v>1404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O289" s="144"/>
      <c r="Q289" s="162">
        <v>2022</v>
      </c>
      <c r="R289" s="143" t="s">
        <v>1409</v>
      </c>
      <c r="U289" s="38" t="s">
        <v>862</v>
      </c>
      <c r="V289" s="104" t="s">
        <v>552</v>
      </c>
      <c r="W289" s="83">
        <v>95000000000</v>
      </c>
      <c r="X289" s="146" t="s">
        <v>1405</v>
      </c>
    </row>
    <row r="290" spans="1:27" ht="12.75" customHeight="1">
      <c r="A290" s="125" t="s">
        <v>1313</v>
      </c>
      <c r="B290" s="125">
        <f>SUM(D290:I290)</f>
        <v>9</v>
      </c>
      <c r="D290" s="34">
        <v>4</v>
      </c>
      <c r="E290" s="34">
        <v>3</v>
      </c>
      <c r="F290" s="34">
        <v>2</v>
      </c>
      <c r="O290" s="115"/>
      <c r="Q290" s="119">
        <v>2022</v>
      </c>
      <c r="R290" s="34" t="s">
        <v>1316</v>
      </c>
      <c r="T290" s="34" t="s">
        <v>1314</v>
      </c>
      <c r="U290" s="34" t="s">
        <v>648</v>
      </c>
      <c r="V290" s="34" t="s">
        <v>696</v>
      </c>
      <c r="W290" s="83">
        <v>1000000000000000</v>
      </c>
      <c r="X290" s="75" t="s">
        <v>1315</v>
      </c>
      <c r="Y290" s="75" t="s">
        <v>1634</v>
      </c>
      <c r="AA290" s="54"/>
    </row>
    <row r="291" spans="1:27" s="143" customFormat="1" ht="12.75" customHeight="1">
      <c r="A291" s="155" t="s">
        <v>1408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O291" s="144"/>
      <c r="Q291" s="145">
        <v>2023</v>
      </c>
      <c r="R291" s="143" t="s">
        <v>1410</v>
      </c>
      <c r="U291" s="38" t="s">
        <v>862</v>
      </c>
      <c r="V291" s="104" t="s">
        <v>552</v>
      </c>
      <c r="W291" s="83">
        <v>11000000000</v>
      </c>
      <c r="X291" s="146" t="s">
        <v>1407</v>
      </c>
    </row>
    <row r="292" spans="1:27" s="143" customFormat="1" ht="12.75" customHeight="1">
      <c r="A292" s="151" t="s">
        <v>1417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O292" s="144"/>
      <c r="Q292" s="145">
        <v>2023</v>
      </c>
      <c r="R292" s="143" t="s">
        <v>1418</v>
      </c>
      <c r="U292" s="40" t="s">
        <v>563</v>
      </c>
      <c r="V292" s="104" t="s">
        <v>552</v>
      </c>
      <c r="W292" s="83">
        <v>400000000000</v>
      </c>
      <c r="X292" s="146" t="s">
        <v>1416</v>
      </c>
    </row>
    <row r="293" spans="1:27" s="143" customFormat="1" ht="12.75" customHeight="1">
      <c r="A293" s="152" t="s">
        <v>1422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O293" s="144"/>
      <c r="Q293" s="145">
        <v>2023</v>
      </c>
      <c r="R293" s="143" t="s">
        <v>1423</v>
      </c>
      <c r="U293" s="38" t="s">
        <v>862</v>
      </c>
      <c r="V293" s="104" t="s">
        <v>1421</v>
      </c>
      <c r="W293" s="83">
        <v>2400000000000</v>
      </c>
      <c r="X293" s="146" t="s">
        <v>1420</v>
      </c>
    </row>
    <row r="294" spans="1:27" s="143" customFormat="1" ht="12.75" customHeight="1">
      <c r="A294" s="152" t="s">
        <v>1425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O294" s="144"/>
      <c r="Q294" s="145">
        <v>2023</v>
      </c>
      <c r="R294" s="143" t="s">
        <v>1426</v>
      </c>
      <c r="T294" s="143" t="s">
        <v>1427</v>
      </c>
      <c r="U294" s="38" t="s">
        <v>862</v>
      </c>
      <c r="V294" s="104" t="s">
        <v>552</v>
      </c>
      <c r="W294" s="83">
        <v>150000000000</v>
      </c>
      <c r="X294" s="146" t="s">
        <v>1428</v>
      </c>
    </row>
    <row r="295" spans="1:27" s="143" customFormat="1" ht="12.75" customHeight="1">
      <c r="A295" s="142" t="s">
        <v>1448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O295" s="144"/>
      <c r="Q295" s="145">
        <v>2023</v>
      </c>
      <c r="R295" s="143" t="s">
        <v>1453</v>
      </c>
      <c r="T295" s="157" t="s">
        <v>1451</v>
      </c>
      <c r="U295" s="38" t="s">
        <v>862</v>
      </c>
      <c r="V295" s="34" t="s">
        <v>582</v>
      </c>
      <c r="W295" s="83">
        <v>3000000000000</v>
      </c>
      <c r="X295" s="146" t="s">
        <v>1450</v>
      </c>
    </row>
    <row r="296" spans="1:27" s="143" customFormat="1" ht="12.75" customHeight="1">
      <c r="A296" s="158" t="s">
        <v>1449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O296" s="144"/>
      <c r="Q296" s="145">
        <v>2023</v>
      </c>
      <c r="R296" s="143" t="s">
        <v>1453</v>
      </c>
      <c r="T296" s="143" t="s">
        <v>1452</v>
      </c>
      <c r="U296" s="38" t="s">
        <v>862</v>
      </c>
      <c r="V296" s="34" t="s">
        <v>582</v>
      </c>
      <c r="W296" s="83">
        <v>120000000000</v>
      </c>
      <c r="X296" s="146" t="s">
        <v>1450</v>
      </c>
    </row>
    <row r="297" spans="1:27" s="143" customFormat="1" ht="12.75" customHeight="1">
      <c r="A297" s="142" t="s">
        <v>1454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O297" s="144"/>
      <c r="Q297" s="145">
        <v>2023</v>
      </c>
      <c r="R297" s="143" t="s">
        <v>1459</v>
      </c>
      <c r="U297" s="38" t="s">
        <v>857</v>
      </c>
      <c r="V297" s="34" t="s">
        <v>582</v>
      </c>
      <c r="W297" s="83">
        <v>210000000000</v>
      </c>
      <c r="X297" s="146" t="s">
        <v>1458</v>
      </c>
    </row>
    <row r="298" spans="1:27" s="143" customFormat="1" ht="12.75" customHeight="1">
      <c r="A298" s="158" t="s">
        <v>1455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O298" s="144"/>
      <c r="Q298" s="145">
        <v>2023</v>
      </c>
      <c r="R298" s="143" t="s">
        <v>1459</v>
      </c>
      <c r="U298" s="38" t="s">
        <v>857</v>
      </c>
      <c r="V298" s="34" t="s">
        <v>582</v>
      </c>
      <c r="W298" s="83">
        <v>3500000000</v>
      </c>
      <c r="X298" s="146" t="s">
        <v>1458</v>
      </c>
    </row>
    <row r="299" spans="1:27" s="143" customFormat="1" ht="12.75" customHeight="1">
      <c r="A299" s="152" t="s">
        <v>1456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O299" s="144"/>
      <c r="Q299" s="145">
        <v>2023</v>
      </c>
      <c r="R299" s="143" t="s">
        <v>1459</v>
      </c>
      <c r="U299" s="38" t="s">
        <v>857</v>
      </c>
      <c r="V299" s="34" t="s">
        <v>582</v>
      </c>
      <c r="W299" s="83">
        <v>1000000000000</v>
      </c>
      <c r="X299" s="146" t="s">
        <v>1458</v>
      </c>
    </row>
    <row r="300" spans="1:27" s="143" customFormat="1" ht="12.75" customHeight="1">
      <c r="A300" s="155" t="s">
        <v>1457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O300" s="144"/>
      <c r="Q300" s="145">
        <v>2023</v>
      </c>
      <c r="R300" s="143" t="s">
        <v>1459</v>
      </c>
      <c r="U300" s="38" t="s">
        <v>857</v>
      </c>
      <c r="V300" s="34" t="s">
        <v>582</v>
      </c>
      <c r="W300" s="83">
        <v>460000000000</v>
      </c>
      <c r="X300" s="146" t="s">
        <v>1458</v>
      </c>
    </row>
    <row r="301" spans="1:27" s="143" customFormat="1" ht="12.75" customHeight="1">
      <c r="A301" s="151" t="s">
        <v>1466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O301" s="144"/>
      <c r="Q301" s="145">
        <v>2023</v>
      </c>
      <c r="R301" s="143" t="s">
        <v>1464</v>
      </c>
      <c r="T301" s="143" t="s">
        <v>1465</v>
      </c>
      <c r="U301" s="40" t="s">
        <v>563</v>
      </c>
      <c r="V301" s="104" t="s">
        <v>552</v>
      </c>
      <c r="W301" s="83">
        <v>38000000000</v>
      </c>
      <c r="X301" s="146" t="s">
        <v>1462</v>
      </c>
    </row>
    <row r="302" spans="1:27" s="143" customFormat="1" ht="12.75" customHeight="1">
      <c r="A302" s="161" t="s">
        <v>1475</v>
      </c>
      <c r="B302" s="153">
        <f t="shared" si="1"/>
        <v>3</v>
      </c>
      <c r="D302" s="143">
        <v>1</v>
      </c>
      <c r="G302" s="143">
        <v>1</v>
      </c>
      <c r="H302" s="143">
        <v>1</v>
      </c>
      <c r="O302" s="144"/>
      <c r="Q302" s="145">
        <v>2023</v>
      </c>
      <c r="R302" s="143" t="s">
        <v>1478</v>
      </c>
      <c r="U302" s="38" t="s">
        <v>857</v>
      </c>
      <c r="V302" s="34" t="s">
        <v>1477</v>
      </c>
      <c r="W302" s="83">
        <v>290000000000</v>
      </c>
      <c r="X302" s="146" t="s">
        <v>1476</v>
      </c>
    </row>
    <row r="303" spans="1:27" s="143" customFormat="1" ht="12.75" customHeight="1">
      <c r="A303" s="150" t="s">
        <v>1480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O303" s="144"/>
      <c r="Q303" s="145">
        <v>2023</v>
      </c>
      <c r="R303" s="143" t="s">
        <v>1482</v>
      </c>
      <c r="T303" s="143" t="s">
        <v>1483</v>
      </c>
      <c r="U303" s="38" t="s">
        <v>857</v>
      </c>
      <c r="V303" s="34" t="s">
        <v>1484</v>
      </c>
      <c r="W303" s="83">
        <v>7400000000000</v>
      </c>
      <c r="X303" s="146" t="s">
        <v>1481</v>
      </c>
    </row>
    <row r="304" spans="1:27" s="143" customFormat="1" ht="12.75" customHeight="1">
      <c r="A304" s="142" t="s">
        <v>1489</v>
      </c>
      <c r="B304" s="142">
        <f t="shared" si="1"/>
        <v>6</v>
      </c>
      <c r="C304" s="143">
        <v>1</v>
      </c>
      <c r="D304" s="143">
        <v>3</v>
      </c>
      <c r="E304" s="143">
        <v>3</v>
      </c>
      <c r="O304" s="144"/>
      <c r="Q304" s="145">
        <v>2023</v>
      </c>
      <c r="R304" s="143" t="s">
        <v>1488</v>
      </c>
      <c r="S304" s="143" t="s">
        <v>1485</v>
      </c>
      <c r="U304" s="38" t="s">
        <v>857</v>
      </c>
      <c r="V304" s="104" t="s">
        <v>552</v>
      </c>
      <c r="W304" s="83">
        <v>1950000000000</v>
      </c>
      <c r="X304" s="146" t="s">
        <v>1487</v>
      </c>
      <c r="Y304" s="146" t="s">
        <v>1486</v>
      </c>
    </row>
    <row r="305" spans="1:26" s="143" customFormat="1" ht="12.75" customHeight="1">
      <c r="A305" s="142" t="s">
        <v>1493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O305" s="144"/>
      <c r="Q305" s="145">
        <v>2023</v>
      </c>
      <c r="R305" s="143" t="s">
        <v>1490</v>
      </c>
      <c r="T305" s="143" t="s">
        <v>1491</v>
      </c>
      <c r="U305" s="38" t="s">
        <v>862</v>
      </c>
      <c r="V305" s="104" t="s">
        <v>552</v>
      </c>
      <c r="W305" s="83">
        <v>250000000000</v>
      </c>
      <c r="X305" s="146" t="s">
        <v>1492</v>
      </c>
    </row>
    <row r="306" spans="1:26" s="143" customFormat="1" ht="12.75" customHeight="1">
      <c r="A306" s="142" t="s">
        <v>1498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O306" s="144"/>
      <c r="Q306" s="145">
        <v>2023</v>
      </c>
      <c r="R306" s="143" t="s">
        <v>1499</v>
      </c>
      <c r="T306" s="143" t="s">
        <v>1496</v>
      </c>
      <c r="U306" s="38" t="s">
        <v>857</v>
      </c>
      <c r="V306" s="34" t="s">
        <v>1495</v>
      </c>
      <c r="W306" s="83">
        <v>6400000000000</v>
      </c>
      <c r="X306" s="146" t="s">
        <v>1497</v>
      </c>
    </row>
    <row r="307" spans="1:26" s="143" customFormat="1" ht="12.75" customHeight="1">
      <c r="A307" s="165" t="s">
        <v>1562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O307" s="144"/>
      <c r="Q307" s="145">
        <v>2023</v>
      </c>
      <c r="R307" s="143" t="s">
        <v>1564</v>
      </c>
      <c r="T307" s="143" t="s">
        <v>1563</v>
      </c>
      <c r="U307" s="38" t="s">
        <v>857</v>
      </c>
      <c r="V307" s="34" t="s">
        <v>825</v>
      </c>
      <c r="W307" s="83">
        <v>260000000000000</v>
      </c>
      <c r="X307" s="146" t="s">
        <v>1561</v>
      </c>
    </row>
    <row r="308" spans="1:26" s="143" customFormat="1" ht="12.75" customHeight="1">
      <c r="A308" s="147" t="s">
        <v>1636</v>
      </c>
      <c r="B308" s="147">
        <f>SUM(D308:I308)</f>
        <v>4</v>
      </c>
      <c r="C308" s="143">
        <v>1</v>
      </c>
      <c r="D308" s="143">
        <v>3</v>
      </c>
      <c r="E308" s="143">
        <v>1</v>
      </c>
      <c r="O308" s="115"/>
      <c r="P308" s="143" t="s">
        <v>1641</v>
      </c>
      <c r="Q308" s="145">
        <v>2023</v>
      </c>
      <c r="R308" s="143" t="s">
        <v>1640</v>
      </c>
      <c r="S308" s="143" t="s">
        <v>1643</v>
      </c>
      <c r="T308" s="143" t="s">
        <v>1639</v>
      </c>
      <c r="U308" s="38" t="s">
        <v>1638</v>
      </c>
      <c r="V308" s="34" t="s">
        <v>808</v>
      </c>
      <c r="W308" s="83">
        <v>4000000000000</v>
      </c>
      <c r="X308" s="146" t="s">
        <v>1637</v>
      </c>
      <c r="Y308" s="146" t="s">
        <v>1642</v>
      </c>
    </row>
    <row r="309" spans="1:26" s="143" customFormat="1" ht="12.75" customHeight="1">
      <c r="A309" s="147" t="s">
        <v>1550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O309" s="144"/>
      <c r="Q309" s="162">
        <v>2024</v>
      </c>
      <c r="R309" s="143" t="s">
        <v>1549</v>
      </c>
      <c r="T309" s="143" t="s">
        <v>1548</v>
      </c>
      <c r="U309" s="38" t="s">
        <v>862</v>
      </c>
      <c r="V309" s="104" t="s">
        <v>552</v>
      </c>
      <c r="W309" s="83">
        <v>9000000000</v>
      </c>
      <c r="X309" s="146" t="s">
        <v>1547</v>
      </c>
    </row>
    <row r="310" spans="1:26" s="143" customFormat="1" ht="12.75" customHeight="1">
      <c r="A310" s="151" t="s">
        <v>1571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O310" s="144"/>
      <c r="Q310" s="162">
        <v>2024</v>
      </c>
      <c r="R310" s="143" t="s">
        <v>1586</v>
      </c>
      <c r="T310" s="143" t="s">
        <v>1569</v>
      </c>
      <c r="U310" s="34" t="s">
        <v>648</v>
      </c>
      <c r="V310" s="34" t="s">
        <v>1570</v>
      </c>
      <c r="W310" s="83">
        <v>1.3E+17</v>
      </c>
      <c r="X310" s="146" t="s">
        <v>1568</v>
      </c>
    </row>
    <row r="311" spans="1:26" s="143" customFormat="1" ht="12.75" customHeight="1">
      <c r="A311" s="158" t="s">
        <v>1575</v>
      </c>
      <c r="B311" s="158">
        <f t="shared" si="1"/>
        <v>5</v>
      </c>
      <c r="C311" s="143">
        <v>1</v>
      </c>
      <c r="D311" s="143">
        <v>3</v>
      </c>
      <c r="E311" s="143">
        <v>2</v>
      </c>
      <c r="O311" s="144"/>
      <c r="Q311" s="162">
        <v>2024</v>
      </c>
      <c r="R311" s="143" t="s">
        <v>1579</v>
      </c>
      <c r="T311" s="143" t="s">
        <v>1578</v>
      </c>
      <c r="U311" s="34" t="s">
        <v>648</v>
      </c>
      <c r="V311" s="34" t="s">
        <v>1577</v>
      </c>
      <c r="W311" s="83">
        <v>2000000000000</v>
      </c>
      <c r="X311" s="146" t="s">
        <v>1576</v>
      </c>
    </row>
    <row r="312" spans="1:26" s="143" customFormat="1" ht="12.75" customHeight="1">
      <c r="A312" s="147" t="s">
        <v>1581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O312" s="144"/>
      <c r="Q312" s="162">
        <v>2024</v>
      </c>
      <c r="R312" s="143" t="s">
        <v>1582</v>
      </c>
      <c r="T312" s="143" t="s">
        <v>1583</v>
      </c>
      <c r="U312" s="38" t="s">
        <v>857</v>
      </c>
      <c r="V312" s="34" t="s">
        <v>825</v>
      </c>
      <c r="W312" s="83">
        <v>9000000000000</v>
      </c>
      <c r="X312" s="146" t="s">
        <v>1584</v>
      </c>
    </row>
    <row r="313" spans="1:26" s="143" customFormat="1" ht="12.75" customHeight="1">
      <c r="A313" s="147" t="s">
        <v>1587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O313" s="144"/>
      <c r="Q313" s="162">
        <v>2024</v>
      </c>
      <c r="R313" s="143" t="s">
        <v>1589</v>
      </c>
      <c r="T313" s="143" t="s">
        <v>1590</v>
      </c>
      <c r="U313" s="38" t="s">
        <v>857</v>
      </c>
      <c r="V313" s="34" t="s">
        <v>825</v>
      </c>
      <c r="W313" s="83">
        <v>80000000000000</v>
      </c>
      <c r="X313" s="146" t="s">
        <v>1588</v>
      </c>
    </row>
    <row r="314" spans="1:26" s="143" customFormat="1" ht="12.75" customHeight="1">
      <c r="A314" s="142" t="s">
        <v>1592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O314" s="144"/>
      <c r="Q314" s="162">
        <v>2024</v>
      </c>
      <c r="R314" s="143" t="s">
        <v>1627</v>
      </c>
      <c r="T314" s="143" t="s">
        <v>1593</v>
      </c>
      <c r="U314" s="38" t="s">
        <v>862</v>
      </c>
      <c r="V314" s="104" t="s">
        <v>552</v>
      </c>
      <c r="W314" s="83">
        <v>120000000000</v>
      </c>
      <c r="X314" s="75" t="s">
        <v>1626</v>
      </c>
    </row>
    <row r="315" spans="1:26" s="143" customFormat="1" ht="12.75" customHeight="1">
      <c r="A315" s="142" t="s">
        <v>1597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O315" s="144"/>
      <c r="Q315" s="162">
        <v>2024</v>
      </c>
      <c r="R315" s="143" t="s">
        <v>1598</v>
      </c>
      <c r="T315" s="143" t="s">
        <v>1596</v>
      </c>
      <c r="U315" s="38" t="s">
        <v>857</v>
      </c>
      <c r="V315" s="34" t="s">
        <v>825</v>
      </c>
      <c r="W315" s="83">
        <v>2900000000000</v>
      </c>
      <c r="X315" s="146" t="s">
        <v>1595</v>
      </c>
    </row>
    <row r="316" spans="1:26" s="143" customFormat="1" ht="12.75" customHeight="1">
      <c r="A316" s="161" t="s">
        <v>1604</v>
      </c>
      <c r="B316" s="161">
        <f>SUM(D316:I316)</f>
        <v>3</v>
      </c>
      <c r="E316" s="143">
        <v>2</v>
      </c>
      <c r="I316" s="143">
        <v>1</v>
      </c>
      <c r="O316" s="144"/>
      <c r="Q316" s="162">
        <v>2024</v>
      </c>
      <c r="R316" s="143" t="s">
        <v>1601</v>
      </c>
      <c r="T316" s="143" t="s">
        <v>1603</v>
      </c>
      <c r="U316" s="38" t="s">
        <v>1602</v>
      </c>
      <c r="V316" s="34" t="s">
        <v>582</v>
      </c>
      <c r="W316" s="83">
        <v>560000000000</v>
      </c>
      <c r="X316" s="146" t="s">
        <v>1600</v>
      </c>
    </row>
    <row r="317" spans="1:26" s="54" customFormat="1">
      <c r="A317" s="100" t="s">
        <v>915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115"/>
      <c r="P317" s="34"/>
      <c r="Q317" s="162">
        <v>2024</v>
      </c>
      <c r="R317" s="34" t="s">
        <v>912</v>
      </c>
      <c r="S317" s="34" t="s">
        <v>1632</v>
      </c>
      <c r="T317" s="34" t="s">
        <v>917</v>
      </c>
      <c r="U317" s="38" t="s">
        <v>862</v>
      </c>
      <c r="V317" s="104" t="s">
        <v>552</v>
      </c>
      <c r="W317" s="83">
        <v>900000000000</v>
      </c>
      <c r="X317" s="75" t="s">
        <v>1155</v>
      </c>
      <c r="Y317" s="75" t="s">
        <v>1633</v>
      </c>
    </row>
    <row r="318" spans="1:26" s="54" customFormat="1">
      <c r="A318" s="136" t="s">
        <v>1629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115"/>
      <c r="P318" s="34"/>
      <c r="Q318" s="162">
        <v>2024</v>
      </c>
      <c r="R318" s="34" t="s">
        <v>1631</v>
      </c>
      <c r="S318" s="34"/>
      <c r="T318" s="34"/>
      <c r="U318" s="38" t="s">
        <v>862</v>
      </c>
      <c r="V318" s="104" t="s">
        <v>552</v>
      </c>
      <c r="W318" s="83">
        <v>99000000000</v>
      </c>
      <c r="X318" s="75" t="s">
        <v>1628</v>
      </c>
      <c r="Y318" s="75"/>
      <c r="Z318" s="34"/>
    </row>
    <row r="319" spans="1:26" s="54" customFormat="1">
      <c r="A319" s="173" t="s">
        <v>1630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115"/>
      <c r="P319" s="34"/>
      <c r="Q319" s="162">
        <v>2024</v>
      </c>
      <c r="R319" s="34" t="s">
        <v>1631</v>
      </c>
      <c r="S319" s="34"/>
      <c r="T319" s="34"/>
      <c r="U319" s="38" t="s">
        <v>862</v>
      </c>
      <c r="V319" s="104" t="s">
        <v>552</v>
      </c>
      <c r="W319" s="83">
        <v>23000000000</v>
      </c>
      <c r="X319" s="75" t="s">
        <v>1628</v>
      </c>
      <c r="Y319" s="75"/>
      <c r="Z319" s="34"/>
    </row>
    <row r="320" spans="1:26" s="54" customFormat="1">
      <c r="A320" s="173" t="s">
        <v>1645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115"/>
      <c r="P320" s="34"/>
      <c r="Q320" s="162">
        <v>2024</v>
      </c>
      <c r="R320" s="34" t="s">
        <v>1656</v>
      </c>
      <c r="S320" s="34"/>
      <c r="T320" s="34" t="s">
        <v>1646</v>
      </c>
      <c r="U320" s="38" t="s">
        <v>862</v>
      </c>
      <c r="V320" s="104" t="s">
        <v>552</v>
      </c>
      <c r="W320" s="83">
        <v>5000000000000</v>
      </c>
      <c r="X320" s="75" t="s">
        <v>1655</v>
      </c>
      <c r="Y320" s="75"/>
      <c r="Z320" s="34"/>
    </row>
    <row r="321" spans="1:26" s="54" customFormat="1">
      <c r="A321" s="128" t="s">
        <v>1648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115"/>
      <c r="P321" s="34"/>
      <c r="Q321" s="162">
        <v>2024</v>
      </c>
      <c r="R321" s="34" t="s">
        <v>1649</v>
      </c>
      <c r="S321" s="34"/>
      <c r="T321" s="34"/>
      <c r="U321" s="38" t="s">
        <v>862</v>
      </c>
      <c r="V321" s="104" t="s">
        <v>552</v>
      </c>
      <c r="W321" s="83">
        <v>60000000000</v>
      </c>
      <c r="X321" s="75" t="s">
        <v>1650</v>
      </c>
      <c r="Y321" s="75"/>
      <c r="Z321" s="34"/>
    </row>
    <row r="322" spans="1:26" s="54" customFormat="1">
      <c r="A322" s="128" t="s">
        <v>1653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115"/>
      <c r="P322" s="34"/>
      <c r="Q322" s="162">
        <v>2024</v>
      </c>
      <c r="R322" s="34" t="s">
        <v>1661</v>
      </c>
      <c r="S322" s="34"/>
      <c r="T322" s="34"/>
      <c r="U322" s="38" t="s">
        <v>862</v>
      </c>
      <c r="V322" s="104" t="s">
        <v>552</v>
      </c>
      <c r="W322" s="83">
        <v>140000000000</v>
      </c>
      <c r="X322" s="75" t="s">
        <v>1654</v>
      </c>
      <c r="Y322" s="75"/>
      <c r="Z322" s="34"/>
    </row>
    <row r="323" spans="1:26" s="54" customFormat="1">
      <c r="A323" s="128" t="s">
        <v>1652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115"/>
      <c r="P323" s="34"/>
      <c r="Q323" s="162">
        <v>2024</v>
      </c>
      <c r="R323" s="34" t="s">
        <v>1661</v>
      </c>
      <c r="S323" s="34"/>
      <c r="T323" s="34"/>
      <c r="U323" s="38" t="s">
        <v>862</v>
      </c>
      <c r="V323" s="104" t="s">
        <v>552</v>
      </c>
      <c r="W323" s="83">
        <v>150000000000</v>
      </c>
      <c r="X323" s="75" t="s">
        <v>1654</v>
      </c>
      <c r="Y323" s="75"/>
      <c r="Z323" s="34"/>
    </row>
    <row r="324" spans="1:26">
      <c r="A324" s="95" t="s">
        <v>1659</v>
      </c>
      <c r="B324" s="136">
        <f t="shared" si="2"/>
        <v>7</v>
      </c>
      <c r="D324" s="34">
        <v>1</v>
      </c>
      <c r="E324" s="34">
        <v>5</v>
      </c>
      <c r="F324" s="34">
        <v>1</v>
      </c>
      <c r="O324" s="115"/>
      <c r="Q324" s="162">
        <v>2024</v>
      </c>
      <c r="R324" s="34" t="s">
        <v>1660</v>
      </c>
      <c r="T324" s="34" t="s">
        <v>1668</v>
      </c>
      <c r="U324" s="38" t="s">
        <v>862</v>
      </c>
      <c r="V324" s="104" t="s">
        <v>552</v>
      </c>
      <c r="W324" s="83">
        <v>13000000000</v>
      </c>
      <c r="X324" s="75" t="s">
        <v>1658</v>
      </c>
    </row>
    <row r="325" spans="1:26" s="54" customFormat="1" ht="13.15" customHeight="1">
      <c r="A325" s="136" t="s">
        <v>1662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115"/>
      <c r="P325" s="34"/>
      <c r="Q325" s="162">
        <v>2024</v>
      </c>
      <c r="R325" s="34" t="s">
        <v>1667</v>
      </c>
      <c r="S325" s="34"/>
      <c r="T325" s="34" t="s">
        <v>1663</v>
      </c>
      <c r="U325" s="38" t="s">
        <v>862</v>
      </c>
      <c r="V325" s="104" t="s">
        <v>552</v>
      </c>
      <c r="W325" s="83">
        <v>180000000000</v>
      </c>
      <c r="X325" s="75" t="s">
        <v>1666</v>
      </c>
      <c r="Y325" s="75"/>
      <c r="Z325" s="34"/>
    </row>
    <row r="326" spans="1:26" s="54" customFormat="1" ht="13.15" customHeight="1">
      <c r="A326" s="179" t="s">
        <v>1665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O326" s="116"/>
      <c r="Q326" s="119">
        <v>2024</v>
      </c>
      <c r="R326" s="54" t="s">
        <v>1667</v>
      </c>
      <c r="T326" s="54" t="s">
        <v>1664</v>
      </c>
      <c r="U326" s="174" t="s">
        <v>862</v>
      </c>
      <c r="V326" s="175" t="s">
        <v>552</v>
      </c>
      <c r="W326" s="87">
        <v>51000000000</v>
      </c>
      <c r="X326" s="176" t="s">
        <v>1666</v>
      </c>
      <c r="Y326" s="176"/>
    </row>
    <row r="327" spans="1:26" s="54" customFormat="1" ht="13.15" customHeight="1">
      <c r="A327" s="178" t="s">
        <v>1672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1190</v>
      </c>
      <c r="O327" s="116"/>
      <c r="Q327" s="119">
        <v>2024</v>
      </c>
      <c r="R327" s="54" t="s">
        <v>1671</v>
      </c>
      <c r="T327" s="54" t="s">
        <v>1675</v>
      </c>
      <c r="U327" s="174" t="s">
        <v>862</v>
      </c>
      <c r="V327" s="175" t="s">
        <v>552</v>
      </c>
      <c r="W327" s="87">
        <v>950000000000</v>
      </c>
      <c r="X327" s="176" t="s">
        <v>1676</v>
      </c>
      <c r="Y327" s="176"/>
    </row>
    <row r="328" spans="1:26" s="54" customFormat="1" ht="13.15" customHeight="1">
      <c r="A328" s="178" t="s">
        <v>1673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1190</v>
      </c>
      <c r="O328" s="116"/>
      <c r="Q328" s="119">
        <v>2024</v>
      </c>
      <c r="R328" s="54" t="s">
        <v>1671</v>
      </c>
      <c r="T328" s="54" t="s">
        <v>1674</v>
      </c>
      <c r="U328" s="174" t="s">
        <v>862</v>
      </c>
      <c r="V328" s="175" t="s">
        <v>552</v>
      </c>
      <c r="W328" s="87">
        <v>950000000000</v>
      </c>
      <c r="X328" s="176" t="s">
        <v>1676</v>
      </c>
      <c r="Y328" s="176"/>
    </row>
    <row r="329" spans="1:26" s="54" customFormat="1" ht="13.15" customHeight="1">
      <c r="A329" s="177" t="s">
        <v>1681</v>
      </c>
      <c r="B329" s="177">
        <f t="shared" si="2"/>
        <v>2</v>
      </c>
      <c r="H329" s="54">
        <v>1</v>
      </c>
      <c r="I329" s="54">
        <v>1</v>
      </c>
      <c r="N329" s="54">
        <v>1</v>
      </c>
      <c r="O329" s="116"/>
      <c r="Q329" s="119">
        <v>2024</v>
      </c>
      <c r="R329" s="54" t="s">
        <v>1691</v>
      </c>
      <c r="T329" s="54" t="s">
        <v>1683</v>
      </c>
      <c r="U329" s="38" t="s">
        <v>1686</v>
      </c>
      <c r="V329" s="54" t="s">
        <v>1685</v>
      </c>
      <c r="W329" s="87">
        <v>60000000000</v>
      </c>
      <c r="X329" s="176" t="s">
        <v>1680</v>
      </c>
      <c r="Y329" s="176"/>
    </row>
    <row r="330" spans="1:26" s="54" customFormat="1" ht="13.15" customHeight="1">
      <c r="A330" s="177" t="s">
        <v>1684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O330" s="116"/>
      <c r="Q330" s="119">
        <v>2024</v>
      </c>
      <c r="R330" s="54" t="s">
        <v>1691</v>
      </c>
      <c r="T330" s="54" t="s">
        <v>1682</v>
      </c>
      <c r="U330" s="38" t="s">
        <v>1686</v>
      </c>
      <c r="V330" s="54" t="s">
        <v>825</v>
      </c>
      <c r="W330" s="87">
        <v>50000000000</v>
      </c>
      <c r="X330" s="176" t="s">
        <v>1680</v>
      </c>
      <c r="Y330" s="176"/>
    </row>
    <row r="331" spans="1:26" s="54" customFormat="1" ht="13.15" customHeight="1">
      <c r="A331" s="178" t="s">
        <v>1696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1190</v>
      </c>
      <c r="O331" s="116"/>
      <c r="Q331" s="119">
        <v>2024</v>
      </c>
      <c r="R331" s="54" t="s">
        <v>1690</v>
      </c>
      <c r="T331" s="54" t="s">
        <v>1689</v>
      </c>
      <c r="U331" s="40" t="s">
        <v>563</v>
      </c>
      <c r="V331" s="175" t="s">
        <v>552</v>
      </c>
      <c r="W331" s="87">
        <v>1520000000000</v>
      </c>
      <c r="X331" s="176" t="s">
        <v>1692</v>
      </c>
      <c r="Y331" s="176"/>
    </row>
    <row r="332" spans="1:26" s="54" customFormat="1" ht="13.15" customHeight="1">
      <c r="A332" s="178" t="s">
        <v>1697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1190</v>
      </c>
      <c r="O332" s="116"/>
      <c r="Q332" s="110">
        <v>2025</v>
      </c>
      <c r="R332" s="54" t="s">
        <v>1714</v>
      </c>
      <c r="T332" s="54" t="s">
        <v>1694</v>
      </c>
      <c r="U332" s="40" t="s">
        <v>563</v>
      </c>
      <c r="V332" s="175" t="s">
        <v>552</v>
      </c>
      <c r="W332" s="87">
        <v>840000000000</v>
      </c>
      <c r="X332" s="176" t="s">
        <v>1693</v>
      </c>
      <c r="Y332" s="176"/>
    </row>
    <row r="333" spans="1:26" s="54" customFormat="1" ht="13.15" customHeight="1">
      <c r="A333" s="178" t="s">
        <v>1698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1190</v>
      </c>
      <c r="O333" s="116"/>
      <c r="Q333" s="110">
        <v>2025</v>
      </c>
      <c r="R333" s="54" t="s">
        <v>1713</v>
      </c>
      <c r="T333" s="54" t="s">
        <v>1695</v>
      </c>
      <c r="U333" s="40" t="s">
        <v>563</v>
      </c>
      <c r="V333" s="175" t="s">
        <v>552</v>
      </c>
      <c r="W333" s="87">
        <v>1330000000000</v>
      </c>
      <c r="X333" s="176" t="s">
        <v>1693</v>
      </c>
      <c r="Y333" s="176"/>
    </row>
    <row r="334" spans="1:26" s="54" customFormat="1" ht="13.15" customHeight="1">
      <c r="A334" s="180" t="s">
        <v>1703</v>
      </c>
      <c r="B334" s="180">
        <f t="shared" ref="B334:B344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16"/>
      <c r="Q334" s="110">
        <v>2025</v>
      </c>
      <c r="R334" s="54" t="s">
        <v>1702</v>
      </c>
      <c r="T334" s="54" t="s">
        <v>1701</v>
      </c>
      <c r="U334" s="174" t="s">
        <v>862</v>
      </c>
      <c r="V334" s="175" t="s">
        <v>552</v>
      </c>
      <c r="W334" s="87">
        <v>220000000000</v>
      </c>
      <c r="X334" s="176" t="s">
        <v>1700</v>
      </c>
      <c r="Y334" s="176"/>
    </row>
    <row r="335" spans="1:26" s="54" customFormat="1" ht="13.15" customHeight="1">
      <c r="A335" s="180" t="s">
        <v>1707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16"/>
      <c r="Q335" s="110">
        <v>2025</v>
      </c>
      <c r="R335" s="54" t="s">
        <v>1705</v>
      </c>
      <c r="T335" s="54" t="s">
        <v>1704</v>
      </c>
      <c r="U335" s="174" t="s">
        <v>862</v>
      </c>
      <c r="V335" s="175" t="s">
        <v>552</v>
      </c>
      <c r="W335" s="87">
        <v>98000000000</v>
      </c>
      <c r="X335" s="176" t="s">
        <v>1706</v>
      </c>
      <c r="Y335" s="176"/>
    </row>
    <row r="336" spans="1:26" s="54" customFormat="1" ht="13.15" customHeight="1">
      <c r="A336" s="181" t="s">
        <v>1710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16"/>
      <c r="Q336" s="110">
        <v>2025</v>
      </c>
      <c r="R336" s="54" t="s">
        <v>1724</v>
      </c>
      <c r="S336" s="182" t="s">
        <v>1711</v>
      </c>
      <c r="T336" s="54" t="s">
        <v>1709</v>
      </c>
      <c r="U336" s="38" t="s">
        <v>1686</v>
      </c>
      <c r="V336" s="54" t="s">
        <v>1685</v>
      </c>
      <c r="W336" s="87">
        <v>26000000000000</v>
      </c>
      <c r="X336" s="160" t="s">
        <v>1723</v>
      </c>
      <c r="Y336" s="176" t="s">
        <v>1708</v>
      </c>
    </row>
    <row r="337" spans="1:25" s="54" customFormat="1" ht="13.15" customHeight="1">
      <c r="A337" s="183" t="s">
        <v>1716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O337" s="116"/>
      <c r="Q337" s="110">
        <v>2025</v>
      </c>
      <c r="R337" s="54" t="s">
        <v>1721</v>
      </c>
      <c r="S337" s="54" t="s">
        <v>1717</v>
      </c>
      <c r="T337" s="54" t="s">
        <v>1718</v>
      </c>
      <c r="U337" s="40" t="s">
        <v>563</v>
      </c>
      <c r="V337" s="104" t="s">
        <v>552</v>
      </c>
      <c r="W337" s="87">
        <v>57000000000</v>
      </c>
      <c r="X337" s="176" t="s">
        <v>1720</v>
      </c>
      <c r="Y337" s="176" t="s">
        <v>1715</v>
      </c>
    </row>
    <row r="338" spans="1:25" s="54" customFormat="1" ht="13.15" customHeight="1">
      <c r="A338" s="178" t="s">
        <v>1726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1190</v>
      </c>
      <c r="O338" s="116"/>
      <c r="Q338" s="110">
        <v>2025</v>
      </c>
      <c r="R338" s="54" t="s">
        <v>1730</v>
      </c>
      <c r="T338" s="54" t="s">
        <v>1727</v>
      </c>
      <c r="U338" s="40" t="s">
        <v>563</v>
      </c>
      <c r="V338" s="104" t="s">
        <v>552</v>
      </c>
      <c r="W338" s="87">
        <v>2690000000000</v>
      </c>
      <c r="X338" s="160" t="s">
        <v>1729</v>
      </c>
      <c r="Y338" s="176" t="s">
        <v>1725</v>
      </c>
    </row>
    <row r="339" spans="1:25" s="54" customFormat="1" ht="13.15" customHeight="1">
      <c r="A339" s="184" t="s">
        <v>1734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16"/>
      <c r="Q339" s="110">
        <v>2025</v>
      </c>
      <c r="R339" s="54" t="s">
        <v>1732</v>
      </c>
      <c r="T339" s="54" t="s">
        <v>1733</v>
      </c>
      <c r="U339" s="174" t="s">
        <v>862</v>
      </c>
      <c r="V339" s="104" t="s">
        <v>552</v>
      </c>
      <c r="W339" s="87">
        <v>44000000000</v>
      </c>
      <c r="X339" s="160" t="s">
        <v>1731</v>
      </c>
      <c r="Y339" s="176"/>
    </row>
    <row r="340" spans="1:25" s="54" customFormat="1" ht="13.15" customHeight="1">
      <c r="A340" s="180" t="s">
        <v>1742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16"/>
      <c r="Q340" s="110">
        <v>2025</v>
      </c>
      <c r="R340" s="54" t="s">
        <v>1743</v>
      </c>
      <c r="U340" s="174" t="s">
        <v>862</v>
      </c>
      <c r="V340" s="34" t="s">
        <v>582</v>
      </c>
      <c r="W340" s="87">
        <v>800000000000</v>
      </c>
      <c r="X340" s="160" t="s">
        <v>1741</v>
      </c>
      <c r="Y340" s="176"/>
    </row>
    <row r="341" spans="1:25" s="54" customFormat="1" ht="13.15" customHeight="1">
      <c r="A341" s="194" t="s">
        <v>1746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16"/>
      <c r="Q341" s="110">
        <v>2025</v>
      </c>
      <c r="R341" s="54" t="s">
        <v>1745</v>
      </c>
      <c r="U341" s="38" t="s">
        <v>1686</v>
      </c>
      <c r="V341" s="34" t="s">
        <v>582</v>
      </c>
      <c r="W341" s="87">
        <v>3600000000000</v>
      </c>
      <c r="X341" s="160" t="s">
        <v>1744</v>
      </c>
      <c r="Y341" s="176"/>
    </row>
    <row r="342" spans="1:25" s="54" customFormat="1" ht="13.15" customHeight="1">
      <c r="A342" s="183" t="s">
        <v>1747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16"/>
      <c r="Q342" s="110">
        <v>2025</v>
      </c>
      <c r="R342" s="54" t="s">
        <v>1745</v>
      </c>
      <c r="U342" s="174" t="s">
        <v>862</v>
      </c>
      <c r="V342" s="34" t="s">
        <v>582</v>
      </c>
      <c r="W342" s="87">
        <v>1800000000000</v>
      </c>
      <c r="X342" s="160" t="s">
        <v>1744</v>
      </c>
      <c r="Y342" s="176"/>
    </row>
    <row r="343" spans="1:25" s="54" customFormat="1" ht="13.15" customHeight="1">
      <c r="A343" s="178" t="s">
        <v>1750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1190</v>
      </c>
      <c r="O343" s="116"/>
      <c r="Q343" s="110">
        <v>2025</v>
      </c>
      <c r="R343" s="54" t="s">
        <v>1751</v>
      </c>
      <c r="T343" s="54" t="s">
        <v>1752</v>
      </c>
      <c r="U343" s="174" t="s">
        <v>862</v>
      </c>
      <c r="V343" s="104" t="s">
        <v>552</v>
      </c>
      <c r="W343" s="87">
        <v>28000000000000</v>
      </c>
      <c r="X343" s="160" t="s">
        <v>1749</v>
      </c>
      <c r="Y343" s="176"/>
    </row>
    <row r="344" spans="1:25" s="54" customFormat="1" ht="13.15" customHeight="1">
      <c r="A344" s="183" t="s">
        <v>1770</v>
      </c>
      <c r="B344" s="183">
        <f t="shared" si="5"/>
        <v>6</v>
      </c>
      <c r="D344" s="54">
        <v>2</v>
      </c>
      <c r="E344" s="54">
        <v>3</v>
      </c>
      <c r="G344" s="54">
        <v>1</v>
      </c>
      <c r="N344" s="132"/>
      <c r="O344" s="116"/>
      <c r="Q344" s="110">
        <v>2025</v>
      </c>
      <c r="R344" s="54" t="s">
        <v>1771</v>
      </c>
      <c r="T344" s="54" t="s">
        <v>1772</v>
      </c>
      <c r="U344" s="38" t="s">
        <v>857</v>
      </c>
      <c r="V344" s="104" t="s">
        <v>552</v>
      </c>
      <c r="W344" s="87">
        <v>37000000000</v>
      </c>
      <c r="X344" s="160" t="s">
        <v>1769</v>
      </c>
      <c r="Y344" s="176"/>
    </row>
    <row r="345" spans="1:25" ht="15">
      <c r="B345" s="149"/>
      <c r="O345" s="102" t="s">
        <v>1677</v>
      </c>
    </row>
    <row r="346" spans="1:25" ht="15">
      <c r="O346" s="102" t="s">
        <v>1678</v>
      </c>
    </row>
    <row r="361" spans="23:23">
      <c r="W361" s="34" t="s">
        <v>1657</v>
      </c>
    </row>
  </sheetData>
  <autoFilter ref="A1:Z346" xr:uid="{00000000-0009-0000-0000-000001000000}">
    <sortState xmlns:xlrd2="http://schemas.microsoft.com/office/spreadsheetml/2017/richdata2" ref="A2:Z316">
      <sortCondition ref="Q1:Q316"/>
    </sortState>
  </autoFilter>
  <sortState xmlns:xlrd2="http://schemas.microsoft.com/office/spreadsheetml/2017/richdata2" ref="A2:AA316">
    <sortCondition ref="Q2:Q316"/>
  </sortState>
  <phoneticPr fontId="29"/>
  <conditionalFormatting sqref="O2:O344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X2" r:id="rId1" xr:uid="{DA47CE5E-B12F-4F34-8B88-21424EE1452E}"/>
    <hyperlink ref="X3" r:id="rId2" xr:uid="{A2BFE569-DD44-419E-B42E-94DBD6EA67E9}"/>
    <hyperlink ref="X4" r:id="rId3" xr:uid="{255397D3-2658-4430-8D11-461E4D791474}"/>
    <hyperlink ref="X5" r:id="rId4" xr:uid="{A306A9EA-9A17-4226-81F0-157684902D60}"/>
    <hyperlink ref="X7" r:id="rId5" xr:uid="{A0AD32E2-FEAD-47C5-AFBE-5879570437B3}"/>
    <hyperlink ref="Y6" r:id="rId6" xr:uid="{C137BAE7-3A2E-413B-8123-E0FCB4A335F8}"/>
    <hyperlink ref="X9" r:id="rId7" xr:uid="{6D2D623D-1F59-4DBE-9EBB-DFF203EFC22C}"/>
    <hyperlink ref="X10" r:id="rId8" xr:uid="{C6190EA7-11F8-4BFC-AD07-E76CAA2793FA}"/>
    <hyperlink ref="Y8" r:id="rId9" xr:uid="{70300391-8CBA-471A-8408-0B27347B8F98}"/>
    <hyperlink ref="X12" r:id="rId10" xr:uid="{3ABF228C-FDA9-4D2E-9D47-E1E6532781AF}"/>
    <hyperlink ref="X13" r:id="rId11" xr:uid="{9CA68FED-C15B-4443-A77A-78D29120FDA8}"/>
    <hyperlink ref="X14" r:id="rId12" xr:uid="{0E8A0E08-2098-42F6-BDF7-3A9774357AED}"/>
    <hyperlink ref="X15" r:id="rId13" xr:uid="{133053DA-1403-462B-B03A-3F3DDA5A255D}"/>
    <hyperlink ref="X16" r:id="rId14" xr:uid="{E4BEB656-3925-479E-A17A-71166C77CF9E}"/>
    <hyperlink ref="X17" r:id="rId15" xr:uid="{DD1D41FF-7D8B-4B50-9B97-0E3AB771A73A}"/>
    <hyperlink ref="X18" r:id="rId16" xr:uid="{61F1745B-E973-4412-8376-9288AA29567D}"/>
    <hyperlink ref="X21" r:id="rId17" xr:uid="{9A328F86-DCB1-4F3F-B87E-AE5D203FBCC0}"/>
    <hyperlink ref="X22" r:id="rId18" xr:uid="{8632BC48-8C89-465F-90A9-FB7305D2E32E}"/>
    <hyperlink ref="X23" r:id="rId19" xr:uid="{E649D2EA-9E78-4667-9CBD-7C1E75526FE5}"/>
    <hyperlink ref="Y24" r:id="rId20" xr:uid="{7835DF68-4EED-4FA7-8FF5-D61DE2A63E52}"/>
    <hyperlink ref="X25" r:id="rId21" xr:uid="{6A1D3187-DCFD-4A2A-A347-4C0AC3BEE8A9}"/>
    <hyperlink ref="X26" r:id="rId22" xr:uid="{5B2CDADC-1F4E-4B07-B691-37FAE606E613}"/>
    <hyperlink ref="Z11" r:id="rId23" xr:uid="{EDBA3E9E-CA5D-4A47-AA99-CFFA8DDEFC1F}"/>
    <hyperlink ref="X29" r:id="rId24" xr:uid="{3D6BC428-8207-4160-8F9E-8620473608EB}"/>
    <hyperlink ref="X30" r:id="rId25" xr:uid="{5C53BBA8-7CBD-4E7D-984F-C1134F8AD6B7}"/>
    <hyperlink ref="X31" r:id="rId26" xr:uid="{439BC868-F5FC-4C81-9E27-00BE74D4814F}"/>
    <hyperlink ref="X33" r:id="rId27" xr:uid="{45BB9351-5633-4BBA-8AED-E6AE06A8F354}"/>
    <hyperlink ref="X34" r:id="rId28" xr:uid="{ED7B06E6-C045-4AD3-BFA9-48D0FE0C717C}"/>
    <hyperlink ref="X35" r:id="rId29" xr:uid="{439C4286-7424-40B5-979F-31045B216B92}"/>
    <hyperlink ref="X36" r:id="rId30" xr:uid="{0A9B4274-0973-47C5-9E1D-9EA7D1DBB8CE}"/>
    <hyperlink ref="X37" r:id="rId31" xr:uid="{AE8D3D06-448D-40B8-B54D-BAE394554C2E}"/>
    <hyperlink ref="X38" r:id="rId32" xr:uid="{A639D989-30F2-4EB5-8706-36AF0588D797}"/>
    <hyperlink ref="X39" r:id="rId33" xr:uid="{EC7B4531-C644-44A1-8DF5-BE5AC6AE4E52}"/>
    <hyperlink ref="X40" r:id="rId34" xr:uid="{4A555012-45CB-4814-98F9-21F60A1439B0}"/>
    <hyperlink ref="X41" r:id="rId35" xr:uid="{85F7DB6F-03F0-4206-B1CE-5FD057785E53}"/>
    <hyperlink ref="X42" r:id="rId36" xr:uid="{CB232784-9127-40D9-98CB-4D38F73ED03D}"/>
    <hyperlink ref="X43" r:id="rId37" xr:uid="{2B4A802B-04ED-4A70-BCAD-D2DA164666B9}"/>
    <hyperlink ref="X44" r:id="rId38" xr:uid="{05F1FA5D-FAD7-49FC-87DB-974F3B76C448}"/>
    <hyperlink ref="X45" r:id="rId39" xr:uid="{C5D38A6F-CAC6-464D-859B-018E170305C6}"/>
    <hyperlink ref="X46" r:id="rId40" xr:uid="{C04203D1-421E-41EA-9587-CBFCB60C7BC6}"/>
    <hyperlink ref="X20" r:id="rId41" xr:uid="{A3F3B501-92DB-4104-BE8B-2E32F14F979F}"/>
    <hyperlink ref="X47" r:id="rId42" xr:uid="{D37F65E7-B2DB-47EB-9C06-424112D4154B}"/>
    <hyperlink ref="X48" r:id="rId43" xr:uid="{F90044AA-58B7-4253-B54A-2C748ED52D6C}"/>
    <hyperlink ref="Y90" r:id="rId44" xr:uid="{C1754A7D-91B8-41CD-8F15-E5DDB13463AA}"/>
    <hyperlink ref="X49" r:id="rId45" xr:uid="{BB3E5F3F-4FA7-4ECF-8C49-E7F975BFF82C}"/>
    <hyperlink ref="X50" r:id="rId46" xr:uid="{D3212502-932E-4ED1-945D-37DAF487AA1C}"/>
    <hyperlink ref="X51" r:id="rId47" xr:uid="{E980EDC2-96FA-4096-A490-7B1667E5063A}"/>
    <hyperlink ref="X52" r:id="rId48" xr:uid="{6B9E2F75-20E5-4EF3-8B7E-FD2E47D8201B}"/>
    <hyperlink ref="X53" r:id="rId49" xr:uid="{473B582B-4507-4B81-8029-0D2B5A911DC8}"/>
    <hyperlink ref="Y19" r:id="rId50" xr:uid="{CA9B62D3-5C73-4D61-877E-43D516AD45E8}"/>
    <hyperlink ref="X54" r:id="rId51" xr:uid="{D50A33EC-8489-409D-8C68-61FF9E6B3479}"/>
    <hyperlink ref="Y28" r:id="rId52" xr:uid="{9AE783CD-010D-4F1A-A1F1-BC6CC311B339}"/>
    <hyperlink ref="Y56" r:id="rId53" xr:uid="{DB709837-53DA-4301-804D-F289037BAF70}"/>
    <hyperlink ref="X57" r:id="rId54" xr:uid="{841D4EE8-EDA7-4F79-86E8-2EFF7DB0B0C0}"/>
    <hyperlink ref="Y32" r:id="rId55" xr:uid="{9119E13F-2058-4C1C-9048-2A2D94C11963}"/>
    <hyperlink ref="X58" r:id="rId56" xr:uid="{B935D3C3-FCB3-4CBD-891A-9DA820569793}"/>
    <hyperlink ref="X59" r:id="rId57" xr:uid="{C014774D-7FA0-4949-A862-DBF2E6CF0AFE}"/>
    <hyperlink ref="X60" r:id="rId58" xr:uid="{FED6DB79-95FC-4A96-86C5-7165A7595370}"/>
    <hyperlink ref="X61" r:id="rId59" xr:uid="{B0D11555-197D-4300-8B2D-E059D1714854}"/>
    <hyperlink ref="X62" r:id="rId60" xr:uid="{CE8F8FCE-9DA2-4DBC-830C-F6B16C5412A0}"/>
    <hyperlink ref="X64" r:id="rId61" xr:uid="{3E6F1D8B-3A81-4B57-A741-201552A05FE9}"/>
    <hyperlink ref="Y63" r:id="rId62" xr:uid="{7D3C8FE3-2A57-46A8-AD91-EEE46AEC5055}"/>
    <hyperlink ref="X65" r:id="rId63" xr:uid="{AA38D379-9E18-4C36-AFFC-B2597492658D}"/>
    <hyperlink ref="X66" r:id="rId64" xr:uid="{00AB4518-3BDE-41BE-99E6-169EB469A361}"/>
    <hyperlink ref="X67" r:id="rId65" xr:uid="{0A9C2DB6-9CE8-45CC-99E9-4902CAD51D16}"/>
    <hyperlink ref="X68" r:id="rId66" xr:uid="{FED43D51-6886-4CF9-B0A0-0B5D2E76736E}"/>
    <hyperlink ref="X69" r:id="rId67" xr:uid="{BDFB437D-2BA4-4325-953B-54F6B99113CA}"/>
    <hyperlink ref="X70" r:id="rId68" xr:uid="{87D46A62-726E-412A-BC23-6568B199FEBC}"/>
    <hyperlink ref="X71" r:id="rId69" xr:uid="{2EF841FB-F202-461D-A1BE-A7BE07DF0381}"/>
    <hyperlink ref="X72" r:id="rId70" xr:uid="{4FDBB825-A469-48C8-95BD-52B899A5B1A4}"/>
    <hyperlink ref="X73" r:id="rId71" xr:uid="{70B66C00-DB6D-471F-9C88-805AD7B77B08}"/>
    <hyperlink ref="X74" r:id="rId72" xr:uid="{2596F1A9-475F-461C-A8E4-4255F5FF800F}"/>
    <hyperlink ref="X77" r:id="rId73" xr:uid="{C3B0D871-39D2-432D-B76F-8D53916CB884}"/>
    <hyperlink ref="X78" r:id="rId74" xr:uid="{2DD36599-966A-4440-B4D0-DE831F78C1BC}"/>
    <hyperlink ref="Z55" r:id="rId75" xr:uid="{B1144637-1FFE-4066-88F7-26FDEA1080D4}"/>
    <hyperlink ref="X80" r:id="rId76" xr:uid="{B31930CD-B664-43DC-92DC-699882ED1982}"/>
    <hyperlink ref="X81" r:id="rId77" xr:uid="{E9636FC5-BF70-4C0D-9504-E97C31605C3B}"/>
    <hyperlink ref="X82" r:id="rId78" xr:uid="{7DCB813C-8A92-4A43-87F1-D2916EE1A3D7}"/>
    <hyperlink ref="X84" r:id="rId79" xr:uid="{A9E8925A-7F9F-4E6C-8A83-AA24F0AE9BC0}"/>
    <hyperlink ref="X85" r:id="rId80" xr:uid="{862E1EC9-2758-4E72-B89A-D732A639916F}"/>
    <hyperlink ref="X86" r:id="rId81" xr:uid="{3BEE2C81-0405-4981-B4DC-861199962A44}"/>
    <hyperlink ref="X87" r:id="rId82" xr:uid="{5428F9D5-AD4B-45F7-9BE5-8ED4D720237F}"/>
    <hyperlink ref="X89" r:id="rId83" xr:uid="{F5FA4AB1-F4EF-42A6-85FC-B7CA7732B19F}"/>
    <hyperlink ref="X91" r:id="rId84" xr:uid="{A6A9E3A2-0C45-43EF-AFB0-740BA6AFA9E8}"/>
    <hyperlink ref="X92" r:id="rId85" xr:uid="{48230E16-F11A-4ACA-92C2-AB4FE40EA30D}"/>
    <hyperlink ref="X93" r:id="rId86" xr:uid="{56BB292A-47E6-4885-A85A-62987626244C}"/>
    <hyperlink ref="X94" r:id="rId87" xr:uid="{5C37BB5F-D7EB-4434-9D4D-8E8F15D8AC84}"/>
    <hyperlink ref="X97" r:id="rId88" xr:uid="{06E77A73-E6B2-40B3-B06C-9F94AF88CE7B}"/>
    <hyperlink ref="X98" r:id="rId89" xr:uid="{6F01B9EC-C466-42A9-8A55-E6FF6D093E21}"/>
    <hyperlink ref="X99" r:id="rId90" xr:uid="{CF9C01DE-3E0D-4273-AEDE-C39CD6A74B78}"/>
    <hyperlink ref="X100" r:id="rId91" xr:uid="{08B28CB5-79F0-475A-B2A9-8027C267B6AD}"/>
    <hyperlink ref="X101" r:id="rId92" xr:uid="{A44DC24E-DA31-47DF-9C30-F225F0F543B5}"/>
    <hyperlink ref="X103" r:id="rId93" xr:uid="{DAF005FE-3550-49AC-851D-31F21FC741F9}"/>
    <hyperlink ref="X104" r:id="rId94" xr:uid="{7CBEACD8-0530-4A5D-ACB0-44C18B80D949}"/>
    <hyperlink ref="X105" r:id="rId95" xr:uid="{4DD33364-89E4-419D-B7C7-A6E2A44BEDF9}"/>
    <hyperlink ref="X106" r:id="rId96" xr:uid="{F8DFF483-16B2-444C-A3D2-21ED0409A6DE}"/>
    <hyperlink ref="X107" r:id="rId97" xr:uid="{D51215A6-806C-4D3D-AEC5-9ED7FF1E0280}"/>
    <hyperlink ref="X108" r:id="rId98" xr:uid="{E365C6F4-74CA-4CB2-890F-D9D8B35978A3}"/>
    <hyperlink ref="X109" r:id="rId99" xr:uid="{02F4F425-C496-46C5-940E-68D9B35F91D7}"/>
    <hyperlink ref="X110" r:id="rId100" xr:uid="{9441C757-1FEF-4297-9065-3B28D9DA01B8}"/>
    <hyperlink ref="X111" r:id="rId101" xr:uid="{2538F033-8CF2-43E4-88B1-6C9516535D94}"/>
    <hyperlink ref="Y102" r:id="rId102" xr:uid="{CA3B9F1C-7B20-4BC1-96A1-428E6724DF1A}"/>
    <hyperlink ref="Y27" r:id="rId103" xr:uid="{5CAE7049-92A3-4A5B-95A3-96E757B4649D}"/>
    <hyperlink ref="X112" r:id="rId104" xr:uid="{5771B8BF-B2D1-4DC1-ADD5-A031429BDF9E}"/>
    <hyperlink ref="X113" r:id="rId105" xr:uid="{459097FA-5576-4969-9FD9-D802BAF80644}"/>
    <hyperlink ref="X114" r:id="rId106" xr:uid="{7979C906-A573-4865-9E10-A9BABCAC23A6}"/>
    <hyperlink ref="X115" r:id="rId107" xr:uid="{3E164D2B-3A87-4DA0-91CB-AFB37F8DC9BD}"/>
    <hyperlink ref="Y116" r:id="rId108" xr:uid="{AAC2AEBE-61F2-46C4-9685-DDD4B7675D98}"/>
    <hyperlink ref="X117" r:id="rId109" xr:uid="{EC0EE3AF-3A47-46BD-9F70-ED51E8508668}"/>
    <hyperlink ref="X118" r:id="rId110" xr:uid="{2F97E362-9A37-4E27-BF88-509996DCEEE5}"/>
    <hyperlink ref="X119" r:id="rId111" xr:uid="{BCB263F2-FF77-4373-B5F4-961B2D6D375B}"/>
    <hyperlink ref="X120" r:id="rId112" xr:uid="{DA310708-6243-4ED1-B705-E1988343BC0A}"/>
    <hyperlink ref="X121" r:id="rId113" xr:uid="{BC2D3EB4-3CB5-4276-837B-13A9CA5B8B96}"/>
    <hyperlink ref="X122" r:id="rId114" xr:uid="{2DE9DA9C-7153-48E2-AD72-B02C858408A8}"/>
    <hyperlink ref="X123" r:id="rId115" xr:uid="{165F39A7-17ED-41A1-BABD-98A83FC44D90}"/>
    <hyperlink ref="Y83" r:id="rId116" xr:uid="{16108094-3D24-4A17-A1AB-E7E8983F064B}"/>
    <hyperlink ref="X124" r:id="rId117" xr:uid="{AAE084BB-1556-4C9C-B1DC-C713F19426C5}"/>
    <hyperlink ref="X125" r:id="rId118" xr:uid="{C609C489-83CB-4972-A7F8-49E2D233DCFF}"/>
    <hyperlink ref="X126" r:id="rId119" xr:uid="{8CBDCA80-15C7-43E8-877A-538FB5F1EBFF}"/>
    <hyperlink ref="X127" r:id="rId120" xr:uid="{681E43E2-4BF0-4906-9EFC-4FBA362B01E2}"/>
    <hyperlink ref="X128" r:id="rId121" xr:uid="{A8049A35-2B94-40F8-97FA-1F1AE3743A74}"/>
    <hyperlink ref="X129" r:id="rId122" xr:uid="{2E570119-A4E4-4A55-86F1-65155D956D5C}"/>
    <hyperlink ref="X131" r:id="rId123" xr:uid="{9A6BDFFA-7CAB-4696-80A4-9737C34EF912}"/>
    <hyperlink ref="X132" r:id="rId124" xr:uid="{41DD11D6-2E6B-43B1-81B4-336B69B3C14F}"/>
    <hyperlink ref="X133" r:id="rId125" xr:uid="{2D9B294F-43D8-4740-AF97-97D93F9049EB}"/>
    <hyperlink ref="X134" r:id="rId126" xr:uid="{BD7566CF-19F8-4083-8D47-BC167CF4D0A5}"/>
    <hyperlink ref="X135" r:id="rId127" xr:uid="{37B61B3C-9D34-418B-A949-DAE122ED1854}"/>
    <hyperlink ref="Y88" r:id="rId128" xr:uid="{8805AE3A-0935-404A-AA30-1AB215F8E071}"/>
    <hyperlink ref="Y79" r:id="rId129" xr:uid="{9BA0079B-19C6-4D1B-858F-CB4085301424}"/>
    <hyperlink ref="X137" r:id="rId130" xr:uid="{6A01C52C-4F22-456A-AA64-2C9E31733DFC}"/>
    <hyperlink ref="X138" r:id="rId131" xr:uid="{371E700A-41DE-46D2-8D62-F88D0A0DE511}"/>
    <hyperlink ref="X139" r:id="rId132" xr:uid="{FE7EA004-1259-46CD-8A98-F1F07D6AB17F}"/>
    <hyperlink ref="X140" r:id="rId133" xr:uid="{597A8547-48DB-4BC2-AEF5-91140DA8F1C5}"/>
    <hyperlink ref="X141" r:id="rId134" xr:uid="{48C7B0D4-8BDA-4FD8-AC70-E9903D19767E}"/>
    <hyperlink ref="X142" r:id="rId135" xr:uid="{59B384C7-598C-4059-A107-2C6120F8BC43}"/>
    <hyperlink ref="X143" r:id="rId136" xr:uid="{DDAE292F-5D25-44B3-AC16-89A545B2EB03}"/>
    <hyperlink ref="X144" r:id="rId137" xr:uid="{80671C4A-D8B3-4439-8572-E35541141F5D}"/>
    <hyperlink ref="X145" r:id="rId138" xr:uid="{51318BBD-FDD4-4591-BB1D-3A333F019598}"/>
    <hyperlink ref="X146" r:id="rId139" xr:uid="{463229AF-8109-4F7F-9050-BB6054912BCD}"/>
    <hyperlink ref="X147" r:id="rId140" xr:uid="{E7D8025E-E70F-40F5-838C-1E1ED4C2F405}"/>
    <hyperlink ref="X148" r:id="rId141" xr:uid="{F73A59BF-99F8-4634-8A07-E778628F6235}"/>
    <hyperlink ref="X149" r:id="rId142" xr:uid="{067B022E-C498-46A4-B70A-8DEB699C42BA}"/>
    <hyperlink ref="X150" r:id="rId143" xr:uid="{3EC4B4E0-8DD7-4594-945E-49994EC37A5D}"/>
    <hyperlink ref="Y185" r:id="rId144" xr:uid="{7C12458C-7F3F-4FBD-9195-4ADB32F804CF}"/>
    <hyperlink ref="X151" r:id="rId145" xr:uid="{3717949B-63C7-4921-A555-794A15211EFA}"/>
    <hyperlink ref="X152" r:id="rId146" xr:uid="{2956049C-FF1F-40DE-8A5E-33E9100BC395}"/>
    <hyperlink ref="X153" r:id="rId147" xr:uid="{AD6441F5-E362-42ED-8C1B-99E33FEB8C0C}"/>
    <hyperlink ref="X155" r:id="rId148" xr:uid="{DB211987-48C0-4700-91D8-115EAFA85B42}"/>
    <hyperlink ref="X156" r:id="rId149" xr:uid="{F853B84F-2B8E-42B9-B7C4-ABB0E7472616}"/>
    <hyperlink ref="X157" r:id="rId150" xr:uid="{E98B2EBD-C9CD-4F85-B02F-6AD025F7A0AE}"/>
    <hyperlink ref="X158" r:id="rId151" xr:uid="{3844C8CF-9571-43A0-A50E-73EEBB854BB5}"/>
    <hyperlink ref="X159" r:id="rId152" xr:uid="{9F3F02C3-4138-4A7E-9F7C-0D5737B50DD0}"/>
    <hyperlink ref="X160" r:id="rId153" xr:uid="{06CCE15D-0FB7-4779-B600-7732148582C7}"/>
    <hyperlink ref="X161" r:id="rId154" xr:uid="{100293F8-7BB2-4266-9C96-4142F01AE8FC}"/>
    <hyperlink ref="X163" r:id="rId155" xr:uid="{60DA41E1-C672-4A0B-B9C0-15901CE59329}"/>
    <hyperlink ref="X165" r:id="rId156" xr:uid="{B71A1402-FA96-4BD7-A44A-B78A07384B2A}"/>
    <hyperlink ref="X166" r:id="rId157" xr:uid="{ACD8B51E-5344-4C33-8CB9-A523FE3A754B}"/>
    <hyperlink ref="X167" r:id="rId158" xr:uid="{349A0FD1-96CC-4179-925E-790A1500F2F7}"/>
    <hyperlink ref="X168" r:id="rId159" xr:uid="{8C0E74F8-BAD9-4EA5-A406-024634D57C38}"/>
    <hyperlink ref="Y169" r:id="rId160" xr:uid="{B2E4D551-DCEA-4FFE-95CD-B785E150F247}"/>
    <hyperlink ref="X171" r:id="rId161" xr:uid="{114A71E9-4A15-4CE1-ACB7-AECD5C4D9A20}"/>
    <hyperlink ref="X172" r:id="rId162" xr:uid="{614C20A7-ED02-47DB-8FE4-CC4B2295A1A8}"/>
    <hyperlink ref="X174" r:id="rId163" xr:uid="{E070F7B1-CA14-478F-844A-0372063D9DF0}"/>
    <hyperlink ref="X175" r:id="rId164" xr:uid="{335D49EA-7622-44B1-9A79-9399E15C6CA0}"/>
    <hyperlink ref="X180" r:id="rId165" xr:uid="{F530FDA5-3D92-4FF6-9A7C-BE39CF607711}"/>
    <hyperlink ref="X181" r:id="rId166" xr:uid="{B1711012-14D0-4FC8-B5AC-74BB461A46F0}"/>
    <hyperlink ref="X183" r:id="rId167" xr:uid="{9062B6EB-5E96-4BED-9908-75F72DDAFF2B}"/>
    <hyperlink ref="X188" r:id="rId168" xr:uid="{BB0A0B61-4254-4139-BFA5-F00145A88BA3}"/>
    <hyperlink ref="X190" r:id="rId169" xr:uid="{1AE32E3B-4757-47D3-9C6F-7BCF21A46F35}"/>
    <hyperlink ref="X193" r:id="rId170" xr:uid="{B169B85F-6F0A-438F-A05A-46411628C644}"/>
    <hyperlink ref="X195" r:id="rId171" xr:uid="{E1371FA8-1450-4A68-BFC2-2DB6C15E0EF5}"/>
    <hyperlink ref="X197" r:id="rId172" xr:uid="{54167340-AA35-490D-9845-FD4DA08CFC37}"/>
    <hyperlink ref="X198" r:id="rId173" xr:uid="{27E8F168-76BA-4018-843F-6113498D01C5}"/>
    <hyperlink ref="X199" r:id="rId174" xr:uid="{8345E57E-CBC5-4282-A6A2-C711C3451D31}"/>
    <hyperlink ref="X200" r:id="rId175" xr:uid="{23BB5871-D5DF-4250-9907-6EFE312C3963}"/>
    <hyperlink ref="X201" r:id="rId176" xr:uid="{12CDB710-62F6-48C5-81DF-97EAEFAE4F89}"/>
    <hyperlink ref="X203" r:id="rId177" xr:uid="{EBE6CD7A-2B1B-41FA-A20D-94C3C2E902CA}"/>
    <hyperlink ref="X204" r:id="rId178" xr:uid="{A1A1702B-0D0F-4B10-AB0B-37C761A6EA1C}"/>
    <hyperlink ref="X206" r:id="rId179" xr:uid="{33E82A14-498C-49E2-9F29-581E8B28AE12}"/>
    <hyperlink ref="X208" r:id="rId180" xr:uid="{76CDA477-B8D5-4C31-B987-2F47914403B2}"/>
    <hyperlink ref="X209" r:id="rId181" xr:uid="{C098BB33-973A-492A-A10E-6DF96331712A}"/>
    <hyperlink ref="X210" r:id="rId182" xr:uid="{3AB62361-3B29-4515-BEAA-3070BF4780C3}"/>
    <hyperlink ref="X211" r:id="rId183" xr:uid="{E311E13D-D804-466A-A921-179512CE86AA}"/>
    <hyperlink ref="X212" r:id="rId184" xr:uid="{55A27539-4227-41F5-A470-2F5636CF6585}"/>
    <hyperlink ref="X214" r:id="rId185" xr:uid="{95BC0E63-E0B3-4415-BC2D-051F51945593}"/>
    <hyperlink ref="X215" r:id="rId186" xr:uid="{19DFC321-623C-4EB0-A0B2-EF11D4B0BFF6}"/>
    <hyperlink ref="X216" r:id="rId187" xr:uid="{A99166DF-78D6-4328-9446-F1A85D48524C}"/>
    <hyperlink ref="X217" r:id="rId188" xr:uid="{D7CB07CD-3C3A-4FF2-91A1-F5F938445C75}"/>
    <hyperlink ref="X218" r:id="rId189" xr:uid="{7800D777-8AA3-47B0-AA33-51943EE7B3C6}"/>
    <hyperlink ref="X219" r:id="rId190" xr:uid="{F93CB734-383A-4F1A-9D7D-B36F8C1686BE}"/>
    <hyperlink ref="X213" r:id="rId191" xr:uid="{76A128F2-A02C-48DE-B36C-12DDFF7EF931}"/>
    <hyperlink ref="X220" r:id="rId192" xr:uid="{2DD83D40-FFAC-4EBA-A4BB-18ADF74E2B45}"/>
    <hyperlink ref="X221" r:id="rId193" xr:uid="{42CECCD1-1D06-4EA8-8146-5870FD2399C8}"/>
    <hyperlink ref="X222" r:id="rId194" xr:uid="{67664B03-AC48-4CEF-B767-827AF816C3D0}"/>
    <hyperlink ref="X223" r:id="rId195" xr:uid="{1BE12CDC-D77A-4C36-9BA9-76E9868A6643}"/>
    <hyperlink ref="X224" r:id="rId196" xr:uid="{47CBA65A-4272-40D4-A632-2D1CE37D319A}"/>
    <hyperlink ref="X225" r:id="rId197" xr:uid="{ED2935AE-C369-4CA9-A4DC-7979DAABD117}"/>
    <hyperlink ref="X230" r:id="rId198" xr:uid="{B3A5219B-5273-441B-8DA3-680CD6184D09}"/>
    <hyperlink ref="X232" r:id="rId199" xr:uid="{BD61166A-91CB-47AF-82FD-244316B04E8B}"/>
    <hyperlink ref="X228" r:id="rId200" xr:uid="{5CB8DD35-0045-448D-85EB-6E1A603C4EE2}"/>
    <hyperlink ref="X231" r:id="rId201" xr:uid="{C7201D82-6BAA-4121-91DE-36CD0020CF61}"/>
    <hyperlink ref="X245" r:id="rId202" xr:uid="{DE35B7B7-95FF-48E5-A1D7-4715F9D48120}"/>
    <hyperlink ref="X246" r:id="rId203" xr:uid="{1611D41E-DFAE-4C12-ACF1-5F65D15489AC}"/>
    <hyperlink ref="X250" r:id="rId204" xr:uid="{6D09194B-3EEC-40C0-9E62-6392FB4EABE6}"/>
    <hyperlink ref="X251" r:id="rId205" xr:uid="{BA7726C9-DC2E-4A3C-856D-6E7355B84248}"/>
    <hyperlink ref="X253" r:id="rId206" xr:uid="{D383609E-19CA-47B8-8A22-EACC1F766754}"/>
    <hyperlink ref="X235" r:id="rId207" xr:uid="{4C925087-11EA-4386-B654-3E1AB78FF025}"/>
    <hyperlink ref="X234" r:id="rId208" xr:uid="{97571509-93D2-4566-B3F2-794242B8955F}"/>
    <hyperlink ref="X227" r:id="rId209" xr:uid="{AF5C95AD-EF86-4B52-BF8E-821CF051DC74}"/>
    <hyperlink ref="Y210" r:id="rId210" xr:uid="{3AB32813-59E2-43A1-B472-0FE8C82B33AE}"/>
    <hyperlink ref="X207" r:id="rId211" xr:uid="{F88324C4-7E4D-42FE-B0DE-4DF11BF04AB5}"/>
    <hyperlink ref="X205" r:id="rId212" xr:uid="{9DE45156-8E92-46BA-B479-1D8DE90B3D3D}"/>
    <hyperlink ref="X202" r:id="rId213" xr:uid="{9BA0655E-6CA6-468E-BBF6-5166B11978F3}"/>
    <hyperlink ref="Y200" r:id="rId214" xr:uid="{2F214DA6-36CB-4194-8ED5-A1E31A42BA7E}"/>
    <hyperlink ref="X196" r:id="rId215" xr:uid="{E52F9262-4B39-477A-BF70-90518050F6FA}"/>
    <hyperlink ref="X194" r:id="rId216" xr:uid="{E30DAA1F-094E-403D-A098-2AC83E049A47}"/>
    <hyperlink ref="Y195" r:id="rId217" xr:uid="{007F69AA-E924-4845-99D7-1D7FD233DE18}"/>
    <hyperlink ref="Y196" r:id="rId218" xr:uid="{51328F63-B654-48CD-85F6-EE1A065A7D84}"/>
    <hyperlink ref="X192" r:id="rId219" xr:uid="{D66D495B-51EC-46F2-829F-6B3AD5EE53ED}"/>
    <hyperlink ref="X184" r:id="rId220" xr:uid="{AC21CBE3-9FCB-4576-AFB3-E614894F0DE4}"/>
    <hyperlink ref="Y188" r:id="rId221" xr:uid="{C12EFF63-6F3E-4D81-9F30-02C76DCF6F0F}"/>
    <hyperlink ref="X186" r:id="rId222" xr:uid="{C785A413-EC93-4AD2-9A09-0348448CF252}"/>
    <hyperlink ref="X182" r:id="rId223" xr:uid="{C1941D0F-2836-4FA5-9952-94DC53F781E2}"/>
    <hyperlink ref="Y182" r:id="rId224" xr:uid="{68D4A927-191E-4324-A0D5-93794AA537B0}"/>
    <hyperlink ref="X179" r:id="rId225" xr:uid="{F1A48CCE-9283-4C77-A31F-1DF1B94DA14B}"/>
    <hyperlink ref="X176" r:id="rId226" xr:uid="{5A3738AF-7A90-417D-AE0B-8EB7CAEBCF7A}"/>
    <hyperlink ref="X173" r:id="rId227" xr:uid="{3B882E49-D4CF-4F45-82DE-D843869ADDE8}"/>
    <hyperlink ref="X170" r:id="rId228" xr:uid="{59CC1155-A5E3-451B-81B7-90BE5223DC8C}"/>
    <hyperlink ref="X164" r:id="rId229" xr:uid="{B592ABC4-E966-4ED5-ADD8-01ACE572F262}"/>
    <hyperlink ref="X162" r:id="rId230" xr:uid="{4EB31F61-6AED-4822-9F65-68451EEF6F2B}"/>
    <hyperlink ref="Y158" r:id="rId231" xr:uid="{ADD7231C-65FE-489C-A263-CD4F9998C062}"/>
    <hyperlink ref="X154" r:id="rId232" xr:uid="{388FCB9E-69B6-49F5-9BCB-75A0F2365071}"/>
    <hyperlink ref="Y141" r:id="rId233" xr:uid="{FC4D10E5-11D7-458F-8963-44C48291AE2E}"/>
    <hyperlink ref="Y131" r:id="rId234" xr:uid="{65585D92-9B6D-4413-A258-DA61D6053C47}"/>
    <hyperlink ref="Y128" r:id="rId235" xr:uid="{8AFB720B-6F99-43D8-BAE2-4C1181759675}"/>
    <hyperlink ref="Y120" r:id="rId236" xr:uid="{FA596FC7-A99B-4F47-94BD-61DD9A286326}"/>
    <hyperlink ref="Y103" r:id="rId237" xr:uid="{AC81B558-8BD2-4A8A-BB33-7B05FF9C8B12}"/>
    <hyperlink ref="Y98" r:id="rId238" xr:uid="{0CBBF22B-03E8-4758-A015-3EEE09D2FFF5}"/>
    <hyperlink ref="Z103" r:id="rId239" xr:uid="{C76A349B-0EEC-42D9-9D39-27DF43A9C6A6}"/>
    <hyperlink ref="Y91" r:id="rId240" xr:uid="{2023C24D-37F7-4BC6-B88B-2D60F27BE65B}"/>
    <hyperlink ref="Y78" r:id="rId241" xr:uid="{75D5CFAB-D9F8-4E06-97DE-6158E8C26AE7}"/>
    <hyperlink ref="Y71" r:id="rId242" xr:uid="{96F23909-7162-4197-BDB4-32CD25812E52}"/>
    <hyperlink ref="Z71" r:id="rId243" xr:uid="{79AB635B-C812-4E82-B079-8245603AC062}"/>
    <hyperlink ref="Y68" r:id="rId244" xr:uid="{25D26FF3-1F10-4C21-80AE-0929FD23B996}"/>
    <hyperlink ref="Y58" r:id="rId245" xr:uid="{AD60223A-6FBF-46E1-B761-3057FC4315E7}"/>
    <hyperlink ref="Y20" r:id="rId246" xr:uid="{C543E56D-C4DE-4FA4-A8EF-F7F7542678E3}"/>
    <hyperlink ref="Y49" r:id="rId247" xr:uid="{4211644E-945D-454A-81AA-0EFFFEDE4F0A}"/>
    <hyperlink ref="Y34" r:id="rId248" xr:uid="{608693DA-98AF-4C7A-B9A4-9AC8945730F2}"/>
    <hyperlink ref="Y2" r:id="rId249" xr:uid="{5C6AA3E5-05CA-474D-B0D2-68E38D2D586A}"/>
    <hyperlink ref="Z2" r:id="rId250" xr:uid="{5A09FB86-B6AA-450E-8981-B20427C542C6}"/>
    <hyperlink ref="Y3" r:id="rId251" xr:uid="{E881586F-E3A5-4428-813E-27671BCDFF97}"/>
    <hyperlink ref="Y9" r:id="rId252" xr:uid="{C9A4130D-348A-40A7-8ECC-C6C6750CADF2}"/>
    <hyperlink ref="Y10" r:id="rId253" xr:uid="{B398493A-A077-43C6-B9F3-4E6D86861E2E}"/>
    <hyperlink ref="Y13" r:id="rId254" xr:uid="{B412ADFF-F715-4FAA-98E5-13BD871E34F5}"/>
    <hyperlink ref="Z10" r:id="rId255" xr:uid="{5134FD36-C67C-4232-AE37-694CA3F5A2A6}"/>
    <hyperlink ref="AA2" r:id="rId256" xr:uid="{A0DE5924-766D-4513-9576-5D9532C36E8A}"/>
    <hyperlink ref="X229" r:id="rId257" xr:uid="{F96F4A0B-BF10-4707-84BC-15AD8452B5E7}"/>
    <hyperlink ref="X233" r:id="rId258" xr:uid="{9767F13E-5949-4827-982E-A8E1A99539DC}"/>
    <hyperlink ref="X249" r:id="rId259" xr:uid="{40A9F2B0-0BC0-4A79-A327-A3A6828D73D2}"/>
    <hyperlink ref="X252" r:id="rId260" xr:uid="{0F4F0F87-6713-4C47-9742-E7B99C4F91A5}"/>
    <hyperlink ref="X237" r:id="rId261" xr:uid="{C081360A-D7CC-49E0-BF7B-955FDC9856AC}"/>
    <hyperlink ref="X236" r:id="rId262" xr:uid="{B20D2382-124A-4EE7-80D4-1CBE564312FB}"/>
    <hyperlink ref="X238" r:id="rId263" xr:uid="{DFA39062-365F-47F1-A52D-3482ACC404E5}"/>
    <hyperlink ref="Y191" r:id="rId264" xr:uid="{9EA1CA94-9AD4-4A94-A316-199136F0F2DB}"/>
    <hyperlink ref="X239" r:id="rId265" xr:uid="{1C0B891E-5418-4FC4-894B-966C0D05012B}"/>
    <hyperlink ref="X243" r:id="rId266" xr:uid="{99324281-6366-4F8E-BED5-3E27904217F8}"/>
    <hyperlink ref="X244" r:id="rId267" xr:uid="{2C6F4A1E-36D9-414F-A37B-832B8D0363E0}"/>
    <hyperlink ref="Y222" r:id="rId268" xr:uid="{CF05F9E2-8965-464A-850B-707DC49F34FC}"/>
    <hyperlink ref="X242" r:id="rId269" xr:uid="{FE3504CC-189E-4797-9E7C-E41FC79B2633}"/>
    <hyperlink ref="X241" r:id="rId270" xr:uid="{FD1624DD-A04B-4E6F-918E-D0C2237A66B9}"/>
    <hyperlink ref="X240" r:id="rId271" xr:uid="{AB1B98E2-37D1-49B2-8A90-3C6901C3F523}"/>
    <hyperlink ref="Y240" r:id="rId272" xr:uid="{AA573F11-4A3A-4774-9A50-673BEC15C855}"/>
    <hyperlink ref="X247" r:id="rId273" xr:uid="{31439AD1-E0C7-4040-BAAA-C0AB980E5D79}"/>
    <hyperlink ref="X248" r:id="rId274" xr:uid="{31793AA2-2051-4509-9901-FC5F3E1B9DCB}"/>
    <hyperlink ref="X255" r:id="rId275" xr:uid="{330A3223-F280-46B8-87AE-87060C466BFB}"/>
    <hyperlink ref="X256" r:id="rId276" xr:uid="{65AE2DB9-DDAA-422A-BE02-587AC2359862}"/>
    <hyperlink ref="X102" r:id="rId277" xr:uid="{CD3C90EE-3C9A-49A5-8322-243875E2860F}"/>
    <hyperlink ref="X136" r:id="rId278" xr:uid="{45B3709B-CBE5-49B6-B51C-92C2F396CE19}"/>
    <hyperlink ref="X169" r:id="rId279" xr:uid="{A603756D-A82D-4231-A62B-E71F7CBB8CEB}"/>
    <hyperlink ref="Y11" r:id="rId280" xr:uid="{2265CDF2-FBAA-4229-B807-4777D6E5CF89}"/>
    <hyperlink ref="X11" r:id="rId281" xr:uid="{76C3D9A9-30C6-4462-B28F-34C7641FA721}"/>
    <hyperlink ref="Y21" r:id="rId282" xr:uid="{336B3B63-3BE2-4E23-8660-14EDD79D445F}"/>
    <hyperlink ref="Y35" r:id="rId283" xr:uid="{FBCC9FFD-6E98-47CC-ACAC-40EDF4D86B1F}"/>
    <hyperlink ref="Z35" r:id="rId284" xr:uid="{C080F3A0-E122-4CE6-9578-476C716D8893}"/>
    <hyperlink ref="X32" r:id="rId285" xr:uid="{9AC501F7-A667-4F71-A4EE-BF106368F064}"/>
    <hyperlink ref="X259" r:id="rId286" xr:uid="{FFD2A28A-A7F7-48B9-A61A-DCB0B913F584}"/>
    <hyperlink ref="X260" r:id="rId287" xr:uid="{163B1D82-1C5A-4226-B958-EC546DE5E9FA}"/>
    <hyperlink ref="X261" r:id="rId288" xr:uid="{05E972CA-6BA3-43FA-8DF8-6E37FE3C3123}"/>
    <hyperlink ref="Z210" r:id="rId289" xr:uid="{51DBBD59-78FF-4AC4-800C-0312F80FBC0A}"/>
    <hyperlink ref="X262" r:id="rId290" xr:uid="{421B4B01-73E9-4663-984A-24BEB0A511B4}"/>
    <hyperlink ref="X263" r:id="rId291" xr:uid="{63A40BD7-6B75-4EB6-92BE-9AD83EBE829B}"/>
    <hyperlink ref="X264" r:id="rId292" xr:uid="{C39963C3-7788-453F-8485-F679AEE86CAE}"/>
    <hyperlink ref="X265" r:id="rId293" xr:uid="{D44DC4FB-EDA5-435E-8046-C618428D3424}"/>
    <hyperlink ref="X266" r:id="rId294" xr:uid="{013FE990-F21C-49D6-B8D8-443082775087}"/>
    <hyperlink ref="X268" r:id="rId295" xr:uid="{992C1B96-3131-40E0-AFBF-6340EF0CA2D0}"/>
    <hyperlink ref="X269" r:id="rId296" xr:uid="{8A464810-A4F8-4216-879D-6F9BB10BC2D1}"/>
    <hyperlink ref="X270" r:id="rId297" xr:uid="{2118B141-C3CD-40A6-AD28-DA4108790C87}"/>
    <hyperlink ref="X271" r:id="rId298" xr:uid="{9EE0D0CD-4A8E-446C-B67B-7524529CE495}"/>
    <hyperlink ref="Y232" r:id="rId299" xr:uid="{F0546530-E33C-4A0C-9252-DAC27574C5AF}"/>
    <hyperlink ref="X272" r:id="rId300" xr:uid="{D4991F63-4CDB-4EC3-9687-9D5230EA7A84}"/>
    <hyperlink ref="X274" r:id="rId301" xr:uid="{C93567D7-BCD6-4D27-917D-187B3D71275D}"/>
    <hyperlink ref="X275" r:id="rId302" xr:uid="{C1DD9522-9C05-416D-A6DD-4641A8D57292}"/>
    <hyperlink ref="X276" r:id="rId303" xr:uid="{95E6ADB0-6B9B-4822-B145-255FF9E35CB7}"/>
    <hyperlink ref="X277" r:id="rId304" xr:uid="{9D04BD0E-26BF-4F9A-9EE0-EBF69C699A56}"/>
    <hyperlink ref="X254" r:id="rId305" xr:uid="{C6398713-C5CC-4C58-940F-4A940F78FD76}"/>
    <hyperlink ref="X278" r:id="rId306" xr:uid="{0CCF2B87-5897-4144-B50D-981DE91BCB0F}"/>
    <hyperlink ref="Y256" r:id="rId307" xr:uid="{27ABAE7E-CD6F-42D4-B098-4CDDEEF4316F}"/>
    <hyperlink ref="X279" r:id="rId308" xr:uid="{B3E1E4C3-72F9-40DE-8EEC-96CC8D25316C}"/>
    <hyperlink ref="X280" r:id="rId309" xr:uid="{AD37F64B-1733-4686-B576-1FF8E9A757B4}"/>
    <hyperlink ref="X281" r:id="rId310" xr:uid="{B09B7192-078D-4CAC-9FA7-8C6BB69A9F87}"/>
    <hyperlink ref="X282" r:id="rId311" xr:uid="{A29E396E-802B-4189-8B2D-21211240A4FF}"/>
    <hyperlink ref="X283" r:id="rId312" xr:uid="{656A3E64-5C4C-44E9-8944-E285C32E2D63}"/>
    <hyperlink ref="X284" r:id="rId313" xr:uid="{C2EFB2D7-674C-420F-AC29-3329C3624635}"/>
    <hyperlink ref="X95" r:id="rId314" xr:uid="{A3623D35-D837-4D50-A9A1-E0C91490C635}"/>
    <hyperlink ref="X96" r:id="rId315" xr:uid="{D3C24273-F18A-4353-AECD-304D63BD8D68}"/>
    <hyperlink ref="X273" r:id="rId316" xr:uid="{9A741D86-9875-4E68-86E2-27623FB5CD20}"/>
    <hyperlink ref="X257" r:id="rId317" xr:uid="{E0E81203-3D5B-4FA5-BDDF-737A6DA035B2}"/>
    <hyperlink ref="X258" r:id="rId318" xr:uid="{416C6298-0D0C-4C22-8887-7062155D5A05}"/>
    <hyperlink ref="X285" r:id="rId319" xr:uid="{8A29BB87-56EB-428B-8817-B2CF4BCBAB3B}"/>
    <hyperlink ref="X286" r:id="rId320" xr:uid="{2BA39CC2-83A7-49E9-A639-3BFF618E52FA}"/>
    <hyperlink ref="X63" r:id="rId321" xr:uid="{CC74D19F-6EEB-43E3-B65C-B61500494255}"/>
    <hyperlink ref="X75" r:id="rId322" xr:uid="{5ED9FD31-3882-4B0B-B3A2-26A860D4BC98}"/>
    <hyperlink ref="X83" r:id="rId323" xr:uid="{3F550FAB-4F0F-444C-9519-D69F013D5EBE}"/>
    <hyperlink ref="X88" r:id="rId324" xr:uid="{2D79F608-B906-4E88-A247-13AE0F19E002}"/>
    <hyperlink ref="Z88" r:id="rId325" xr:uid="{314753B6-8FC3-4405-A05A-84AC89C97B0C}"/>
    <hyperlink ref="X287" r:id="rId326" xr:uid="{DC3E35F2-D7AE-4B4E-8741-77D7CE87F646}"/>
    <hyperlink ref="X288" r:id="rId327" xr:uid="{AE30AF89-5DB4-4068-AE48-5CDC85A58321}"/>
    <hyperlink ref="X289" r:id="rId328" xr:uid="{287CA1F7-8A32-454D-B081-09A7320989C5}"/>
    <hyperlink ref="X291" r:id="rId329" xr:uid="{47D43E63-59F2-4682-9A9A-4CE6A31550EA}"/>
    <hyperlink ref="X292" r:id="rId330" xr:uid="{D6644B0C-60BE-45B3-B393-8B25B565A9FE}"/>
    <hyperlink ref="X293" r:id="rId331" xr:uid="{BFCD5880-13E5-479C-81BB-54A484477688}"/>
    <hyperlink ref="X116" r:id="rId332" xr:uid="{8BF7A150-3E00-4B45-9C03-C222A6721840}"/>
    <hyperlink ref="X6" r:id="rId333" xr:uid="{5B21F01A-C980-468A-B29A-CD1B27CDAE73}"/>
    <hyperlink ref="X8" r:id="rId334" xr:uid="{A9A9D78A-B639-4F3F-84B6-2BEB62A83D8B}"/>
    <hyperlink ref="X27" r:id="rId335" xr:uid="{A53E3989-3486-4581-8A87-346C5E906186}"/>
    <hyperlink ref="X19" r:id="rId336" xr:uid="{7A06D80A-84FB-42CA-B2F8-BACCDC8FAC6F}"/>
    <hyperlink ref="X55" r:id="rId337" xr:uid="{F8B42169-1BB0-428C-AA5F-CEA33006B108}"/>
    <hyperlink ref="X295" r:id="rId338" xr:uid="{7F21BCF9-C6AB-48D1-B7B7-40363CF36A26}"/>
    <hyperlink ref="X296" r:id="rId339" xr:uid="{A644D3CB-81F1-4BC4-8849-D36EE4B58033}"/>
    <hyperlink ref="X297" r:id="rId340" xr:uid="{5AD87649-1318-4433-AEE5-CB9C18AF36C4}"/>
    <hyperlink ref="X298" r:id="rId341" xr:uid="{EE4320ED-4FE0-413E-A4B1-4ED1D1F1D647}"/>
    <hyperlink ref="X299" r:id="rId342" xr:uid="{0110C999-AD20-4791-A82A-5231191A7120}"/>
    <hyperlink ref="X300" r:id="rId343" xr:uid="{525F7DBF-C34C-4B11-9946-F70FD1CCDB1C}"/>
    <hyperlink ref="X301" r:id="rId344" xr:uid="{0CBB8A6F-5D37-4C26-9D89-8796F7FF4F67}"/>
    <hyperlink ref="X191" r:id="rId345" xr:uid="{2F07A00B-A52F-4368-BDF1-EEB340C681DA}"/>
    <hyperlink ref="X302" r:id="rId346" xr:uid="{A697A16D-A7B4-42BE-822E-993379C41E7C}"/>
    <hyperlink ref="X303" r:id="rId347" xr:uid="{1B42332D-4CCD-4B69-A1DD-7D46AA11E234}"/>
    <hyperlink ref="Y304" r:id="rId348" xr:uid="{D5875669-4381-4906-A156-BD5C4E2871D6}"/>
    <hyperlink ref="X304" r:id="rId349" xr:uid="{A53EBA2A-3F4C-4C91-9B3D-98D35AECB2CE}"/>
    <hyperlink ref="X305" r:id="rId350" xr:uid="{37342975-D91F-4B55-9001-CE3E6D96C254}"/>
    <hyperlink ref="X306" r:id="rId351" xr:uid="{667175E3-241E-4D46-B344-A7E37E7C8C41}"/>
    <hyperlink ref="X76" r:id="rId352" xr:uid="{D2C72AA4-9B8B-4EDB-8CEC-F99E29D01251}"/>
    <hyperlink ref="Y67" r:id="rId353" xr:uid="{4A440C0E-782A-4AD6-B813-493CFC43A628}"/>
    <hyperlink ref="X185" r:id="rId354" xr:uid="{D4BCFDFC-1C27-4F09-AA89-DABDC037A76C}"/>
    <hyperlink ref="Z63" r:id="rId355" xr:uid="{CB64748C-7C98-4FF9-9CE0-408697A1F45E}"/>
    <hyperlink ref="X56" r:id="rId356" xr:uid="{7ACB1934-EBB1-4CA8-9023-9138DC876520}"/>
    <hyperlink ref="X90" r:id="rId357" xr:uid="{92E149F9-5130-4B78-A386-18CA7CD9CCD0}"/>
    <hyperlink ref="X24" r:id="rId358" xr:uid="{ABEE91A6-1CB2-48A5-8F57-9112E740EB04}"/>
    <hyperlink ref="Y189" r:id="rId359" xr:uid="{2D3B0859-E9C5-4201-B58D-51705B055CE2}"/>
    <hyperlink ref="X189" r:id="rId360" xr:uid="{C359108F-4B61-44B9-9BD5-8F06FE239780}"/>
    <hyperlink ref="X28" r:id="rId361" xr:uid="{C041EBBB-0751-463A-B80C-3C0A9296FAB9}"/>
    <hyperlink ref="X309" r:id="rId362" xr:uid="{08F6D883-3DA8-4022-818C-2D4BCCDD95B5}"/>
    <hyperlink ref="Y61" r:id="rId363" xr:uid="{A9EB0AF4-56E1-44DA-8AB6-4AF831ED2AEE}"/>
    <hyperlink ref="Y148" r:id="rId364" xr:uid="{C0E7162B-3DCC-457E-832C-D485E181C0C3}"/>
    <hyperlink ref="X307" r:id="rId365" xr:uid="{E8A7CBA8-ABDD-4F2A-8BAA-F3CEFFDA8E10}"/>
    <hyperlink ref="X79" r:id="rId366" xr:uid="{51BCFF39-F7B6-4BF8-B5A6-C43FFADBB062}"/>
    <hyperlink ref="Y62" r:id="rId367" xr:uid="{7D455508-2B37-4F9F-9DD1-AD4B981AF93A}"/>
    <hyperlink ref="X310" r:id="rId368" xr:uid="{525BE19E-5467-49FD-A4F4-DE5475832D2B}"/>
    <hyperlink ref="X311" r:id="rId369" xr:uid="{3E9BB645-2979-406D-9BF8-1CB4BE0B56D6}"/>
    <hyperlink ref="X312" r:id="rId370" xr:uid="{4A071BE9-2D6C-4C77-B939-3FB77E23CE36}"/>
    <hyperlink ref="X313" r:id="rId371" xr:uid="{FB73E80A-42F7-44E5-8072-6FF956374F8B}"/>
    <hyperlink ref="X315" r:id="rId372" xr:uid="{A0EE5267-79B7-4C69-8742-587357020DC4}"/>
    <hyperlink ref="X316" r:id="rId373" xr:uid="{11BCC4AE-3BC8-4801-881A-7B252C9ACA3E}"/>
    <hyperlink ref="X226" r:id="rId374" xr:uid="{7A3DFA96-20E0-4EA0-9BA2-0752F6AEFB30}"/>
    <hyperlink ref="Y226" r:id="rId375" xr:uid="{E29780F8-3403-49B3-8E48-C896B39F393B}"/>
    <hyperlink ref="X130" r:id="rId376" xr:uid="{FCAAA039-2F89-4B9A-AF35-277225697CC5}"/>
    <hyperlink ref="X177" r:id="rId377" xr:uid="{435BEEFB-AC89-4B8F-A8D3-A2B3055B6E30}"/>
    <hyperlink ref="Z177" r:id="rId378" xr:uid="{7BF18DD2-0E5C-4197-B677-9AFDB36696E9}"/>
    <hyperlink ref="Y177" r:id="rId379" xr:uid="{60C45A7A-86FE-4855-97B0-F92081B71927}"/>
    <hyperlink ref="X178" r:id="rId380" xr:uid="{06290E16-957F-43E1-B602-E3ED0502C17A}"/>
    <hyperlink ref="Y178" r:id="rId381" xr:uid="{0BB7D09D-B6F2-4EA4-A123-1CC62D0BF781}"/>
    <hyperlink ref="X317" r:id="rId382" xr:uid="{33C0EAD5-C09C-406B-8B7C-D86F25706A71}"/>
    <hyperlink ref="X314" r:id="rId383" xr:uid="{89F80FFA-42C7-4417-9902-737AA1B1935D}"/>
    <hyperlink ref="X318" r:id="rId384" xr:uid="{199FCAB3-B10E-4D7F-BD95-1D5997845B20}"/>
    <hyperlink ref="X319" r:id="rId385" xr:uid="{773BC894-F282-4777-8EC3-6897C4C61F83}"/>
    <hyperlink ref="Y317" r:id="rId386" xr:uid="{0655541F-BF11-4591-A676-502EF7A957D0}"/>
    <hyperlink ref="X267" r:id="rId387" xr:uid="{EE9B473B-D9D8-49BC-ABAE-33BF6C1EE7BB}"/>
    <hyperlink ref="Y267" r:id="rId388" xr:uid="{8740F76A-00C4-4E33-A796-DE03610204A3}"/>
    <hyperlink ref="X290" r:id="rId389" xr:uid="{ACB87B8E-D3D5-4E2C-A8CC-F6693B3EEE78}"/>
    <hyperlink ref="Y290" r:id="rId390" xr:uid="{B9D117EF-22CD-4670-AB4E-71D98EB037C8}"/>
    <hyperlink ref="X308" r:id="rId391" xr:uid="{6571B3C4-7A45-4882-8FD5-68F92BE6A670}"/>
    <hyperlink ref="Y308" r:id="rId392" xr:uid="{89633782-19DD-453C-A27C-2A770392672E}"/>
    <hyperlink ref="X321" r:id="rId393" xr:uid="{493BECC6-CE7F-49BB-AFBB-193A0900F358}"/>
    <hyperlink ref="X322" r:id="rId394" xr:uid="{94386883-73C1-4EF7-9AAD-A66FB3291933}"/>
    <hyperlink ref="X323" r:id="rId395" xr:uid="{6DE3BEF9-FA32-46D2-90CE-593FA2603ECE}"/>
    <hyperlink ref="X320" r:id="rId396" xr:uid="{12FEE56F-E7BC-498C-A52D-F1EA1B3E8F5D}"/>
    <hyperlink ref="X324" r:id="rId397" xr:uid="{07E85A1D-F42A-4D14-B382-BC21E3BB2B8A}"/>
    <hyperlink ref="X325" r:id="rId398" xr:uid="{6AD35CE7-EFC5-4133-9474-8C33E04E6B9C}"/>
    <hyperlink ref="X326" r:id="rId399" xr:uid="{89E91ABC-3648-42F8-BC1E-04C0D85285ED}"/>
    <hyperlink ref="X327" r:id="rId400" xr:uid="{D65250CA-372E-4643-BB0E-1694066A2635}"/>
    <hyperlink ref="X328" r:id="rId401" xr:uid="{D49030B3-D7BA-4296-BDE8-B9050A3E44D8}"/>
    <hyperlink ref="X329" r:id="rId402" xr:uid="{6ADEDC6A-98F8-43A8-9279-5C1A6657892E}"/>
    <hyperlink ref="X330" r:id="rId403" xr:uid="{61449F48-3282-481C-B181-B2119368FC4C}"/>
    <hyperlink ref="X331" r:id="rId404" xr:uid="{0756B707-EA3A-4416-9890-5E1022C85E6C}"/>
    <hyperlink ref="X332" r:id="rId405" xr:uid="{22461EBA-8FAA-4B09-9825-19598AA36EBE}"/>
    <hyperlink ref="X333" r:id="rId406" xr:uid="{A3E610F2-5F05-4C9F-A376-69B35096ABF4}"/>
    <hyperlink ref="X334" r:id="rId407" xr:uid="{C20E136F-4EC5-4354-96C5-0C880270D6C2}"/>
    <hyperlink ref="X335" r:id="rId408" xr:uid="{6B6EDE69-83B0-468E-BF01-B2E7B409DBC8}"/>
    <hyperlink ref="Y336" r:id="rId409" xr:uid="{4F2D121E-48CB-4D94-ADBC-2796E2FFC6C6}"/>
    <hyperlink ref="Y337" r:id="rId410" xr:uid="{529D16DE-6C25-4BB8-A647-60F58862B8CA}"/>
    <hyperlink ref="X337" r:id="rId411" xr:uid="{4629AC63-E798-4EFB-B61F-BDF0033A53EC}"/>
    <hyperlink ref="X336" r:id="rId412" xr:uid="{9F41F72A-B224-4428-8009-B91666D3D699}"/>
    <hyperlink ref="Y338" r:id="rId413" xr:uid="{B591848F-0BAC-4533-8B2B-EA360E93D5FB}"/>
    <hyperlink ref="X338" r:id="rId414" xr:uid="{809D91B1-643B-46A8-B59A-09EC1D4133F1}"/>
    <hyperlink ref="X339" r:id="rId415" xr:uid="{3F07F46D-9AC0-4A46-BFF9-63618EB3966F}"/>
    <hyperlink ref="X340" r:id="rId416" xr:uid="{A49F26CC-9BD4-43EA-BD4B-7D3FC46A2F3E}"/>
    <hyperlink ref="X341" r:id="rId417" xr:uid="{28C69145-E43B-4A82-92D7-2266E107951D}"/>
    <hyperlink ref="X342" r:id="rId418" xr:uid="{AB0E3AB2-BE34-4F95-A4DF-CC281A234587}"/>
    <hyperlink ref="X343" r:id="rId419" xr:uid="{7DE74BC5-C322-4FD0-9C1B-8FE25C34D2FA}"/>
    <hyperlink ref="Y224" r:id="rId420" xr:uid="{5CD6018B-475B-49CD-AD3D-3C9636035E8E}"/>
    <hyperlink ref="X344" r:id="rId421" xr:uid="{4E81AEBA-21CC-407B-9522-19BF1F2CD5BD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2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E49" sqref="E49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3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1736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687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711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874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1519</v>
      </c>
      <c r="G4" s="196" t="s">
        <v>91</v>
      </c>
      <c r="H4" s="196" t="s">
        <v>1543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1282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1520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1282</v>
      </c>
      <c r="O5" s="197" t="s">
        <v>1185</v>
      </c>
    </row>
    <row r="6" spans="1:15">
      <c r="A6" s="196" t="s">
        <v>762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1444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803</v>
      </c>
      <c r="M6" s="196" t="s">
        <v>908</v>
      </c>
      <c r="N6" s="198" t="s">
        <v>1341</v>
      </c>
      <c r="O6" s="196" t="s">
        <v>898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716</v>
      </c>
      <c r="L7" s="197" t="s">
        <v>1183</v>
      </c>
      <c r="M7" s="196" t="s">
        <v>909</v>
      </c>
      <c r="N7" s="198" t="s">
        <v>1571</v>
      </c>
      <c r="O7" s="196" t="s">
        <v>899</v>
      </c>
    </row>
    <row r="8" spans="1:15">
      <c r="A8" s="196" t="s">
        <v>66</v>
      </c>
      <c r="B8" s="196" t="s">
        <v>1221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1573</v>
      </c>
      <c r="J8" s="196" t="s">
        <v>384</v>
      </c>
      <c r="K8" s="197" t="s">
        <v>1196</v>
      </c>
      <c r="L8" s="196" t="s">
        <v>1202</v>
      </c>
      <c r="M8" s="196" t="s">
        <v>1297</v>
      </c>
      <c r="N8" s="195"/>
      <c r="O8" s="196" t="s">
        <v>1670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1215</v>
      </c>
      <c r="L9" s="198" t="s">
        <v>1336</v>
      </c>
      <c r="M9" s="196" t="s">
        <v>1318</v>
      </c>
      <c r="N9" s="195"/>
      <c r="O9" s="198" t="s">
        <v>1377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1524</v>
      </c>
      <c r="G10" s="196" t="s">
        <v>254</v>
      </c>
      <c r="H10" s="199" t="s">
        <v>796</v>
      </c>
      <c r="I10" s="196" t="s">
        <v>381</v>
      </c>
      <c r="J10" s="196" t="s">
        <v>401</v>
      </c>
      <c r="K10" s="196" t="s">
        <v>1272</v>
      </c>
      <c r="L10" s="200" t="s">
        <v>1417</v>
      </c>
      <c r="M10" s="196" t="s">
        <v>1368</v>
      </c>
      <c r="N10" s="195"/>
      <c r="O10" s="195" t="s">
        <v>1672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1509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1174</v>
      </c>
      <c r="K11" s="189" t="s">
        <v>1308</v>
      </c>
      <c r="L11" s="198" t="s">
        <v>1466</v>
      </c>
      <c r="M11" s="198" t="s">
        <v>1562</v>
      </c>
      <c r="N11" s="195"/>
      <c r="O11" s="195" t="s">
        <v>1673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1507</v>
      </c>
      <c r="F12" s="196" t="s">
        <v>240</v>
      </c>
      <c r="G12" s="196" t="s">
        <v>306</v>
      </c>
      <c r="H12" s="196" t="s">
        <v>683</v>
      </c>
      <c r="I12" s="196" t="s">
        <v>503</v>
      </c>
      <c r="J12" s="196" t="s">
        <v>700</v>
      </c>
      <c r="K12" s="198" t="s">
        <v>1344</v>
      </c>
      <c r="L12" s="195"/>
      <c r="M12" s="195"/>
      <c r="N12" s="195"/>
      <c r="O12" s="195" t="s">
        <v>1696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747</v>
      </c>
      <c r="I13" s="195" t="s">
        <v>702</v>
      </c>
      <c r="J13" s="196" t="s">
        <v>881</v>
      </c>
      <c r="K13" s="198" t="s">
        <v>1346</v>
      </c>
      <c r="L13" s="195"/>
      <c r="M13" s="195"/>
      <c r="N13" s="195"/>
      <c r="O13" s="195" t="s">
        <v>1697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1362</v>
      </c>
      <c r="G14" s="196" t="s">
        <v>360</v>
      </c>
      <c r="H14" s="196" t="s">
        <v>820</v>
      </c>
      <c r="I14" s="196" t="s">
        <v>793</v>
      </c>
      <c r="J14" s="196" t="s">
        <v>919</v>
      </c>
      <c r="K14" s="198" t="s">
        <v>1348</v>
      </c>
      <c r="L14" s="195"/>
      <c r="M14" s="195"/>
      <c r="N14" s="195"/>
      <c r="O14" s="195" t="s">
        <v>1698</v>
      </c>
    </row>
    <row r="15" spans="1:15">
      <c r="A15" s="196" t="s">
        <v>198</v>
      </c>
      <c r="B15" s="189" t="s">
        <v>1737</v>
      </c>
      <c r="C15" s="196" t="s">
        <v>200</v>
      </c>
      <c r="D15" s="196" t="s">
        <v>641</v>
      </c>
      <c r="E15" s="196" t="s">
        <v>252</v>
      </c>
      <c r="F15" s="196" t="s">
        <v>1366</v>
      </c>
      <c r="G15" s="196" t="s">
        <v>376</v>
      </c>
      <c r="H15" s="196" t="s">
        <v>824</v>
      </c>
      <c r="I15" s="196" t="s">
        <v>823</v>
      </c>
      <c r="J15" s="196" t="s">
        <v>883</v>
      </c>
      <c r="K15" s="198" t="s">
        <v>1352</v>
      </c>
      <c r="L15" s="195"/>
      <c r="M15" s="195"/>
      <c r="N15" s="195"/>
      <c r="O15" s="195" t="s">
        <v>1726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1181</v>
      </c>
      <c r="I16" s="189" t="s">
        <v>859</v>
      </c>
      <c r="J16" s="196" t="s">
        <v>885</v>
      </c>
      <c r="K16" s="198" t="s">
        <v>1355</v>
      </c>
      <c r="L16" s="195"/>
      <c r="M16" s="195"/>
      <c r="N16" s="195"/>
      <c r="O16" s="209" t="s">
        <v>1750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731</v>
      </c>
      <c r="E17" s="196" t="s">
        <v>308</v>
      </c>
      <c r="F17" s="196" t="s">
        <v>260</v>
      </c>
      <c r="G17" s="199" t="s">
        <v>414</v>
      </c>
      <c r="H17" s="196" t="s">
        <v>1206</v>
      </c>
      <c r="I17" s="196" t="s">
        <v>879</v>
      </c>
      <c r="J17" s="196" t="s">
        <v>1313</v>
      </c>
      <c r="K17" s="198" t="s">
        <v>1480</v>
      </c>
      <c r="L17" s="195"/>
      <c r="M17" s="195"/>
      <c r="N17" s="195"/>
      <c r="O17" s="195"/>
    </row>
    <row r="18" spans="1:15">
      <c r="A18" s="196" t="s">
        <v>214</v>
      </c>
      <c r="B18" s="201" t="s">
        <v>717</v>
      </c>
      <c r="C18" s="196" t="s">
        <v>237</v>
      </c>
      <c r="D18" s="195" t="s">
        <v>720</v>
      </c>
      <c r="E18" s="196" t="s">
        <v>21</v>
      </c>
      <c r="F18" s="189" t="s">
        <v>281</v>
      </c>
      <c r="G18" s="196" t="s">
        <v>500</v>
      </c>
      <c r="H18" s="196" t="s">
        <v>1373</v>
      </c>
      <c r="I18" s="196" t="s">
        <v>911</v>
      </c>
      <c r="J18" s="189" t="s">
        <v>1630</v>
      </c>
      <c r="K18" s="196" t="s">
        <v>915</v>
      </c>
      <c r="L18" s="195"/>
      <c r="M18" s="195"/>
      <c r="N18" s="195"/>
      <c r="O18" s="195"/>
    </row>
    <row r="19" spans="1:15">
      <c r="A19" s="196" t="s">
        <v>216</v>
      </c>
      <c r="B19" s="189" t="s">
        <v>753</v>
      </c>
      <c r="C19" s="196" t="s">
        <v>366</v>
      </c>
      <c r="D19" s="195" t="s">
        <v>723</v>
      </c>
      <c r="E19" s="199" t="s">
        <v>406</v>
      </c>
      <c r="F19" s="196" t="s">
        <v>310</v>
      </c>
      <c r="G19" s="196" t="s">
        <v>529</v>
      </c>
      <c r="H19" s="196" t="s">
        <v>1268</v>
      </c>
      <c r="I19" s="196" t="s">
        <v>1374</v>
      </c>
      <c r="J19" s="196" t="s">
        <v>1645</v>
      </c>
      <c r="K19" s="195"/>
      <c r="L19" s="195"/>
      <c r="M19" s="195"/>
      <c r="N19" s="195"/>
      <c r="O19" s="195"/>
    </row>
    <row r="20" spans="1:15">
      <c r="A20" s="196" t="s">
        <v>219</v>
      </c>
      <c r="B20" s="196" t="s">
        <v>923</v>
      </c>
      <c r="C20" s="196" t="s">
        <v>250</v>
      </c>
      <c r="D20" s="195" t="s">
        <v>740</v>
      </c>
      <c r="E20" s="196" t="s">
        <v>429</v>
      </c>
      <c r="F20" s="199" t="s">
        <v>395</v>
      </c>
      <c r="G20" s="196" t="s">
        <v>528</v>
      </c>
      <c r="H20" s="202" t="s">
        <v>1408</v>
      </c>
      <c r="I20" s="196" t="s">
        <v>1277</v>
      </c>
      <c r="J20" s="195" t="s">
        <v>1710</v>
      </c>
      <c r="K20" s="195"/>
      <c r="L20" s="195"/>
      <c r="M20" s="195"/>
      <c r="N20" s="195"/>
      <c r="O20" s="195"/>
    </row>
    <row r="21" spans="1:15">
      <c r="A21" s="196" t="s">
        <v>235</v>
      </c>
      <c r="B21" s="202" t="s">
        <v>1328</v>
      </c>
      <c r="C21" s="196" t="s">
        <v>262</v>
      </c>
      <c r="D21" s="196" t="s">
        <v>782</v>
      </c>
      <c r="E21" s="196" t="s">
        <v>421</v>
      </c>
      <c r="F21" s="196" t="s">
        <v>411</v>
      </c>
      <c r="G21" s="196" t="s">
        <v>768</v>
      </c>
      <c r="H21" s="202" t="s">
        <v>1457</v>
      </c>
      <c r="I21" s="198" t="s">
        <v>1323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1382</v>
      </c>
      <c r="C22" s="196" t="s">
        <v>348</v>
      </c>
      <c r="D22" s="196" t="s">
        <v>927</v>
      </c>
      <c r="E22" s="196" t="s">
        <v>425</v>
      </c>
      <c r="F22" s="196" t="s">
        <v>487</v>
      </c>
      <c r="G22" s="189" t="s">
        <v>890</v>
      </c>
      <c r="H22" s="189" t="s">
        <v>1629</v>
      </c>
      <c r="I22" s="198" t="s">
        <v>1403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1681</v>
      </c>
      <c r="C23" s="196" t="s">
        <v>270</v>
      </c>
      <c r="D23" s="198" t="s">
        <v>1401</v>
      </c>
      <c r="E23" s="196" t="s">
        <v>467</v>
      </c>
      <c r="F23" s="196" t="s">
        <v>483</v>
      </c>
      <c r="G23" s="196" t="s">
        <v>921</v>
      </c>
      <c r="H23" s="196" t="s">
        <v>1659</v>
      </c>
      <c r="I23" s="200" t="s">
        <v>1422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1684</v>
      </c>
      <c r="C24" s="196" t="s">
        <v>267</v>
      </c>
      <c r="D24" s="198" t="s">
        <v>1475</v>
      </c>
      <c r="E24" s="189" t="s">
        <v>481</v>
      </c>
      <c r="F24" s="196" t="s">
        <v>491</v>
      </c>
      <c r="G24" s="196" t="s">
        <v>1163</v>
      </c>
      <c r="H24" s="196" t="s">
        <v>1662</v>
      </c>
      <c r="I24" s="198" t="s">
        <v>1425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/>
      <c r="C25" s="196" t="s">
        <v>278</v>
      </c>
      <c r="D25" s="198" t="s">
        <v>1604</v>
      </c>
      <c r="E25" s="196" t="s">
        <v>513</v>
      </c>
      <c r="F25" s="189" t="s">
        <v>497</v>
      </c>
      <c r="G25" s="196" t="s">
        <v>1170</v>
      </c>
      <c r="H25" s="195" t="s">
        <v>1754</v>
      </c>
      <c r="I25" s="202" t="s">
        <v>1456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1289</v>
      </c>
      <c r="H26" s="195" t="s">
        <v>1703</v>
      </c>
      <c r="I26" s="195" t="s">
        <v>1734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699</v>
      </c>
      <c r="G27" s="189" t="s">
        <v>1304</v>
      </c>
      <c r="H27" s="195" t="s">
        <v>1707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1311</v>
      </c>
      <c r="H28" s="195" t="s">
        <v>1742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743</v>
      </c>
      <c r="F29" s="196" t="s">
        <v>767</v>
      </c>
      <c r="G29" s="198" t="s">
        <v>1332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748</v>
      </c>
      <c r="F30" s="196" t="s">
        <v>799</v>
      </c>
      <c r="G30" s="198" t="s">
        <v>1404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929</v>
      </c>
      <c r="F31" s="189" t="s">
        <v>854</v>
      </c>
      <c r="G31" s="198" t="s">
        <v>1448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1211</v>
      </c>
      <c r="F32" s="189" t="s">
        <v>895</v>
      </c>
      <c r="G32" s="202" t="s">
        <v>1454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1264</v>
      </c>
      <c r="F33" s="196" t="s">
        <v>1161</v>
      </c>
      <c r="G33" s="202" t="s">
        <v>1489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1301</v>
      </c>
      <c r="F34" s="196" t="s">
        <v>1164</v>
      </c>
      <c r="G34" s="198" t="s">
        <v>1493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1636</v>
      </c>
      <c r="F35" s="196" t="s">
        <v>1165</v>
      </c>
      <c r="G35" s="198" t="s">
        <v>1498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1550</v>
      </c>
      <c r="F36" s="196" t="s">
        <v>1169</v>
      </c>
      <c r="G36" s="198" t="s">
        <v>1592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1581</v>
      </c>
      <c r="F37" s="196" t="s">
        <v>1288</v>
      </c>
      <c r="G37" s="198" t="s">
        <v>1597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1587</v>
      </c>
      <c r="F38" s="198" t="s">
        <v>1449</v>
      </c>
      <c r="G38" s="195" t="s">
        <v>1716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1746</v>
      </c>
      <c r="F39" s="202" t="s">
        <v>1455</v>
      </c>
      <c r="G39" s="195" t="s">
        <v>1747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1575</v>
      </c>
      <c r="G40" s="193" t="s">
        <v>1770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1648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1653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1652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1740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B23" sqref="B23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SUMPRODUCT((List!$B$1:$B$1107=A2)*(List!$O$1:$O$1107=""))</f>
        <v>46</v>
      </c>
    </row>
    <row r="3" spans="1:2">
      <c r="A3" s="1">
        <v>3</v>
      </c>
      <c r="B3" s="1">
        <f>SUMPRODUCT((List!$B$1:$B$1107=A3)*(List!$O$1:$O$1107=""))</f>
        <v>48</v>
      </c>
    </row>
    <row r="4" spans="1:2">
      <c r="A4" s="1">
        <v>4</v>
      </c>
      <c r="B4" s="1">
        <f>SUMPRODUCT((List!$B$1:$B$1107=A4)*(List!$O$1:$O$1107=""))</f>
        <v>39</v>
      </c>
    </row>
    <row r="5" spans="1:2">
      <c r="A5" s="1">
        <v>5</v>
      </c>
      <c r="B5" s="1">
        <f>SUMPRODUCT((List!$B$1:$B$1107=A5)*(List!$O$1:$O$1107=""))</f>
        <v>42</v>
      </c>
    </row>
    <row r="6" spans="1:2">
      <c r="A6" s="1">
        <v>6</v>
      </c>
      <c r="B6" s="1">
        <f>SUMPRODUCT((List!$B$1:$B$1107=A6)*(List!$O$1:$O$1107=""))</f>
        <v>39</v>
      </c>
    </row>
    <row r="7" spans="1:2">
      <c r="A7" s="1">
        <v>7</v>
      </c>
      <c r="B7" s="1" cm="1">
        <f t="array" ref="B7">SUMPRODUCT((List!$B$1:$B$1107=A7)*(List!$O$1:$O$1107=""))</f>
        <v>27</v>
      </c>
    </row>
    <row r="8" spans="1:2">
      <c r="A8" s="1">
        <v>8</v>
      </c>
      <c r="B8" s="1">
        <f>SUMPRODUCT((List!$B$1:$B$1107=A8)*(List!$O$1:$O$1107=""))</f>
        <v>25</v>
      </c>
    </row>
    <row r="9" spans="1:2">
      <c r="A9" s="1">
        <v>9</v>
      </c>
      <c r="B9" s="1">
        <f>SUMPRODUCT((List!$B$1:$B$1107=A9)*(List!$O$1:$O$1107=""))</f>
        <v>19</v>
      </c>
    </row>
    <row r="10" spans="1:2">
      <c r="A10" s="1">
        <v>10</v>
      </c>
      <c r="B10" s="1">
        <f>SUMPRODUCT((List!$B$1:$B$1107=A10)*(List!$O$1:$O$1107=""))</f>
        <v>17</v>
      </c>
    </row>
    <row r="11" spans="1:2">
      <c r="A11" s="1">
        <v>11</v>
      </c>
      <c r="B11" s="1">
        <f>SUMPRODUCT((List!$B$1:$B$1107=A11)*(List!$O$1:$O$1107=""))</f>
        <v>10</v>
      </c>
    </row>
    <row r="12" spans="1:2">
      <c r="A12" s="1">
        <v>12</v>
      </c>
      <c r="B12" s="1">
        <f>SUMPRODUCT((List!$B$1:$B$1107=A12)*(List!$O$1:$O$1107=""))</f>
        <v>10</v>
      </c>
    </row>
    <row r="13" spans="1:2">
      <c r="A13" s="1">
        <v>13</v>
      </c>
      <c r="B13" s="1">
        <f>SUMPRODUCT((List!$B$1:$B$1107=A13)*(List!$O$1:$O$1107=""))</f>
        <v>6</v>
      </c>
    </row>
    <row r="14" spans="1:2">
      <c r="A14" s="1">
        <v>14</v>
      </c>
      <c r="B14" s="1">
        <f>SUMPRODUCT((List!$B$1:$B$1107=A14)*(List!$O$1:$O$1107=""))</f>
        <v>1</v>
      </c>
    </row>
    <row r="15" spans="1:2">
      <c r="A15" s="1">
        <v>15</v>
      </c>
      <c r="B15" s="1">
        <f>SUMPRODUCT((List!$B$1:$B$1107=A15)*(List!$O$1:$O$1107=""))</f>
        <v>0</v>
      </c>
    </row>
    <row r="16" spans="1:2">
      <c r="A16" s="1">
        <v>16</v>
      </c>
      <c r="B16" s="1">
        <f>SUMPRODUCT((List!$B$1:$B$1107=A16)*(List!$O$1:$O$1107=""))</f>
        <v>0</v>
      </c>
    </row>
    <row r="17" spans="1:2">
      <c r="A17" s="1">
        <v>17</v>
      </c>
      <c r="B17" s="1">
        <f>SUMPRODUCT((List!$B$1:$B$1107=A17)*(List!$O$1:$O$1107=""))</f>
        <v>1</v>
      </c>
    </row>
    <row r="18" spans="1:2">
      <c r="A18" s="1">
        <v>18</v>
      </c>
      <c r="B18" s="1">
        <f>SUMPRODUCT((List!$B$1:$B$1107=A18)*(List!$O$1:$O$1107=""))</f>
        <v>1</v>
      </c>
    </row>
    <row r="19" spans="1:2">
      <c r="A19" s="1">
        <v>19</v>
      </c>
      <c r="B19" s="1">
        <f>SUMPRODUCT((List!$B$1:$B$1107=A19)*(List!$O$1:$O$1107=""))</f>
        <v>2</v>
      </c>
    </row>
    <row r="20" spans="1:2">
      <c r="A20" s="33" t="s">
        <v>1460</v>
      </c>
      <c r="B20" s="1" cm="1">
        <f t="array" ref="B20">SUMPRODUCT((List!$B$1:$B$1107&gt;19)*(List!$O$1:$O$1107=""))</f>
        <v>10</v>
      </c>
    </row>
    <row r="22" spans="1:2">
      <c r="A22" s="3" t="s">
        <v>520</v>
      </c>
      <c r="B22" s="1">
        <f>COUNTA(List!A:A)-COUNT(List!O:O)-1</f>
        <v>343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N2" sqref="N2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1615</v>
      </c>
      <c r="C1" s="166" t="s">
        <v>1616</v>
      </c>
      <c r="D1" s="166" t="s">
        <v>1612</v>
      </c>
      <c r="E1" s="166" t="s">
        <v>1613</v>
      </c>
      <c r="F1" s="166" t="s">
        <v>1614</v>
      </c>
      <c r="G1" s="166" t="s">
        <v>1610</v>
      </c>
      <c r="H1" s="166" t="s">
        <v>1611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1617</v>
      </c>
      <c r="B2" s="169">
        <f>COUNTIF(List!C2:C359,"&gt;0")</f>
        <v>48</v>
      </c>
      <c r="C2" s="167">
        <f>COUNTIF(List!C2:C359,"&lt;0")</f>
        <v>8</v>
      </c>
      <c r="D2" s="167">
        <f>COUNTIF(List!D2:D359,"&gt;0")</f>
        <v>258</v>
      </c>
      <c r="E2" s="167">
        <f>COUNTIF(List!E2:E359,"&gt;0")</f>
        <v>282</v>
      </c>
      <c r="F2" s="167">
        <f>COUNTIF(List!F2:F359,"&gt;0")</f>
        <v>139</v>
      </c>
      <c r="G2" s="167">
        <f>COUNTIF(List!G2:G359,"&gt;0")</f>
        <v>94</v>
      </c>
      <c r="H2" s="167">
        <f>COUNTIF(List!H2:H359,"&gt;0")</f>
        <v>47</v>
      </c>
      <c r="I2" s="167">
        <f>COUNTIF(List!I2:I359,"&gt;0")</f>
        <v>62</v>
      </c>
      <c r="J2" s="167">
        <f>COUNTIF(List!J2:J359,"&gt;0")</f>
        <v>106</v>
      </c>
      <c r="K2" s="167">
        <f>COUNTIF(List!K2:K359,"&gt;0")</f>
        <v>26</v>
      </c>
      <c r="L2" s="167">
        <f>COUNTIF(List!L2:L359,"&gt;0")</f>
        <v>45</v>
      </c>
      <c r="M2" s="167">
        <f>COUNTIF(List!M2:M359,"&gt;0")</f>
        <v>35</v>
      </c>
      <c r="N2" s="167">
        <f>COUNTIF(List!N2:N359,"&gt;0")</f>
        <v>148</v>
      </c>
      <c r="O2" s="166"/>
    </row>
    <row r="3" spans="1:15" ht="15">
      <c r="A3" s="171" t="s">
        <v>1618</v>
      </c>
      <c r="B3" s="170">
        <f>B2/'Size Distribution'!$B22*100</f>
        <v>13.994169096209912</v>
      </c>
      <c r="C3" s="170">
        <f>C2/'Size Distribution'!$B22*100</f>
        <v>2.3323615160349855</v>
      </c>
      <c r="D3" s="170">
        <f>D2/'Size Distribution'!$B22*100</f>
        <v>75.218658892128275</v>
      </c>
      <c r="E3" s="170">
        <f>E2/'Size Distribution'!$B22*100</f>
        <v>82.21574344023324</v>
      </c>
      <c r="F3" s="170">
        <f>F2/'Size Distribution'!$B22*100</f>
        <v>40.524781341107875</v>
      </c>
      <c r="G3" s="170">
        <f>G2/'Size Distribution'!$B22*100</f>
        <v>27.405247813411076</v>
      </c>
      <c r="H3" s="170">
        <f>H2/'Size Distribution'!$B22*100</f>
        <v>13.702623906705538</v>
      </c>
      <c r="I3" s="170">
        <f>I2/'Size Distribution'!$B22*100</f>
        <v>18.075801749271136</v>
      </c>
      <c r="J3" s="170">
        <f>J2/'Size Distribution'!$B22*100</f>
        <v>30.903790087463555</v>
      </c>
      <c r="K3" s="170">
        <f>K2/'Size Distribution'!$B22*100</f>
        <v>7.5801749271137027</v>
      </c>
      <c r="L3" s="170">
        <f>L2/'Size Distribution'!$B22*100</f>
        <v>13.119533527696792</v>
      </c>
      <c r="M3" s="170">
        <f>M2/'Size Distribution'!$B22*100</f>
        <v>10.204081632653061</v>
      </c>
      <c r="N3" s="170">
        <f>N2/'Size Distribution'!$B22*100</f>
        <v>43.14868804664723</v>
      </c>
      <c r="O3" s="166" t="s">
        <v>1609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1"/>
  <sheetViews>
    <sheetView topLeftCell="A37" workbookViewId="0">
      <selection activeCell="M56" sqref="M56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SUMPRODUCT((List!$Q$1:$Q$1107=$A2)*(List!$O$1:$O$1107=""))</f>
        <v>1</v>
      </c>
      <c r="C2">
        <f>SUMPRODUCT((List!$Q$1:$Q$1107=$A2)*(List!$O$1:$O$1107="")*(List!$B$1:$B$1107&gt;=7))</f>
        <v>0</v>
      </c>
      <c r="E2" s="1"/>
      <c r="H2" s="31"/>
    </row>
    <row r="3" spans="1:8">
      <c r="A3">
        <v>1938</v>
      </c>
      <c r="B3">
        <f>SUMPRODUCT((List!$Q$1:$Q$1107=$A3)*(List!$O$1:$O$1107=""))</f>
        <v>0</v>
      </c>
      <c r="C3">
        <f>SUMPRODUCT((List!$Q$1:$Q$1107=$A3)*(List!$O$1:$O$1107="")*(List!$B$1:$B$1107&gt;=7))</f>
        <v>0</v>
      </c>
    </row>
    <row r="4" spans="1:8">
      <c r="A4">
        <v>1939</v>
      </c>
      <c r="B4">
        <f>SUMPRODUCT((List!$Q$1:$Q$1107=$A4)*(List!$O$1:$O$1107=""))</f>
        <v>0</v>
      </c>
      <c r="C4">
        <f>SUMPRODUCT((List!$Q$1:$Q$1107=$A4)*(List!$O$1:$O$1107="")*(List!$B$1:$B$1107&gt;=7))</f>
        <v>0</v>
      </c>
    </row>
    <row r="5" spans="1:8">
      <c r="A5">
        <f t="shared" ref="A5:A27" si="0">A4+1</f>
        <v>1940</v>
      </c>
      <c r="B5">
        <f>SUMPRODUCT((List!$Q$1:$Q$1107=$A5)*(List!$O$1:$O$1107=""))</f>
        <v>1</v>
      </c>
      <c r="C5">
        <f>SUMPRODUCT((List!$Q$1:$Q$1107=$A5)*(List!$O$1:$O$1107="")*(List!$B$1:$B$1107&gt;=7))</f>
        <v>0</v>
      </c>
    </row>
    <row r="6" spans="1:8">
      <c r="A6">
        <f t="shared" si="0"/>
        <v>1941</v>
      </c>
      <c r="B6">
        <f>SUMPRODUCT((List!$Q$1:$Q$1107=$A6)*(List!$O$1:$O$1107=""))</f>
        <v>1</v>
      </c>
      <c r="C6">
        <f>SUMPRODUCT((List!$Q$1:$Q$1107=$A6)*(List!$O$1:$O$1107="")*(List!$B$1:$B$1107&gt;=7))</f>
        <v>0</v>
      </c>
    </row>
    <row r="7" spans="1:8">
      <c r="A7">
        <f t="shared" si="0"/>
        <v>1942</v>
      </c>
      <c r="B7">
        <f>SUMPRODUCT((List!$Q$1:$Q$1107=$A7)*(List!$O$1:$O$1107=""))</f>
        <v>0</v>
      </c>
      <c r="C7">
        <f>SUMPRODUCT((List!$Q$1:$Q$1107=$A7)*(List!$O$1:$O$1107="")*(List!$B$1:$B$1107&gt;=7))</f>
        <v>0</v>
      </c>
    </row>
    <row r="8" spans="1:8">
      <c r="A8">
        <f t="shared" si="0"/>
        <v>1943</v>
      </c>
      <c r="B8">
        <f>SUMPRODUCT((List!$Q$1:$Q$1107=$A8)*(List!$O$1:$O$1107=""))</f>
        <v>0</v>
      </c>
      <c r="C8">
        <f>SUMPRODUCT((List!$Q$1:$Q$1107=$A8)*(List!$O$1:$O$1107="")*(List!$B$1:$B$1107&gt;=7))</f>
        <v>0</v>
      </c>
    </row>
    <row r="9" spans="1:8">
      <c r="A9">
        <f t="shared" si="0"/>
        <v>1944</v>
      </c>
      <c r="B9">
        <f>SUMPRODUCT((List!$Q$1:$Q$1107=$A9)*(List!$O$1:$O$1107=""))</f>
        <v>0</v>
      </c>
      <c r="C9">
        <f>SUMPRODUCT((List!$Q$1:$Q$1107=$A9)*(List!$O$1:$O$1107="")*(List!$B$1:$B$1107&gt;=7))</f>
        <v>0</v>
      </c>
    </row>
    <row r="10" spans="1:8">
      <c r="A10">
        <f t="shared" si="0"/>
        <v>1945</v>
      </c>
      <c r="B10">
        <f>SUMPRODUCT((List!$Q$1:$Q$1107=$A10)*(List!$O$1:$O$1107=""))</f>
        <v>0</v>
      </c>
      <c r="C10">
        <f>SUMPRODUCT((List!$Q$1:$Q$1107=$A10)*(List!$O$1:$O$1107="")*(List!$B$1:$B$1107&gt;=7))</f>
        <v>0</v>
      </c>
    </row>
    <row r="11" spans="1:8">
      <c r="A11">
        <f t="shared" si="0"/>
        <v>1946</v>
      </c>
      <c r="B11">
        <f>SUMPRODUCT((List!$Q$1:$Q$1107=$A11)*(List!$O$1:$O$1107=""))</f>
        <v>0</v>
      </c>
      <c r="C11">
        <f>SUMPRODUCT((List!$Q$1:$Q$1107=$A11)*(List!$O$1:$O$1107="")*(List!$B$1:$B$1107&gt;=7))</f>
        <v>0</v>
      </c>
    </row>
    <row r="12" spans="1:8">
      <c r="A12">
        <f t="shared" si="0"/>
        <v>1947</v>
      </c>
      <c r="B12">
        <f>SUMPRODUCT((List!$Q$1:$Q$1107=$A12)*(List!$O$1:$O$1107=""))</f>
        <v>0</v>
      </c>
      <c r="C12">
        <f>SUMPRODUCT((List!$Q$1:$Q$1107=$A12)*(List!$O$1:$O$1107="")*(List!$B$1:$B$1107&gt;=7))</f>
        <v>0</v>
      </c>
    </row>
    <row r="13" spans="1:8">
      <c r="A13">
        <f t="shared" si="0"/>
        <v>1948</v>
      </c>
      <c r="B13">
        <f>SUMPRODUCT((List!$Q$1:$Q$1107=$A13)*(List!$O$1:$O$1107=""))</f>
        <v>0</v>
      </c>
      <c r="C13">
        <f>SUMPRODUCT((List!$Q$1:$Q$1107=$A13)*(List!$O$1:$O$1107="")*(List!$B$1:$B$1107&gt;=7))</f>
        <v>0</v>
      </c>
    </row>
    <row r="14" spans="1:8">
      <c r="A14">
        <f t="shared" si="0"/>
        <v>1949</v>
      </c>
      <c r="B14">
        <f>SUMPRODUCT((List!$Q$1:$Q$1107=$A14)*(List!$O$1:$O$1107=""))</f>
        <v>0</v>
      </c>
      <c r="C14">
        <f>SUMPRODUCT((List!$Q$1:$Q$1107=$A14)*(List!$O$1:$O$1107="")*(List!$B$1:$B$1107&gt;=7))</f>
        <v>0</v>
      </c>
    </row>
    <row r="15" spans="1:8">
      <c r="A15">
        <f t="shared" si="0"/>
        <v>1950</v>
      </c>
      <c r="B15">
        <f>SUMPRODUCT((List!$Q$1:$Q$1107=$A15)*(List!$O$1:$O$1107=""))</f>
        <v>0</v>
      </c>
      <c r="C15">
        <f>SUMPRODUCT((List!$Q$1:$Q$1107=$A15)*(List!$O$1:$O$1107="")*(List!$B$1:$B$1107&gt;=7))</f>
        <v>0</v>
      </c>
    </row>
    <row r="16" spans="1:8">
      <c r="A16">
        <f t="shared" si="0"/>
        <v>1951</v>
      </c>
      <c r="B16">
        <f>SUMPRODUCT((List!$Q$1:$Q$1107=$A16)*(List!$O$1:$O$1107=""))</f>
        <v>0</v>
      </c>
      <c r="C16">
        <f>SUMPRODUCT((List!$Q$1:$Q$1107=$A16)*(List!$O$1:$O$1107="")*(List!$B$1:$B$1107&gt;=7))</f>
        <v>0</v>
      </c>
    </row>
    <row r="17" spans="1:3">
      <c r="A17">
        <f t="shared" si="0"/>
        <v>1952</v>
      </c>
      <c r="B17">
        <f>SUMPRODUCT((List!$Q$1:$Q$1107=$A17)*(List!$O$1:$O$1107=""))</f>
        <v>0</v>
      </c>
      <c r="C17">
        <f>SUMPRODUCT((List!$Q$1:$Q$1107=$A17)*(List!$O$1:$O$1107="")*(List!$B$1:$B$1107&gt;=7))</f>
        <v>0</v>
      </c>
    </row>
    <row r="18" spans="1:3">
      <c r="A18">
        <f t="shared" si="0"/>
        <v>1953</v>
      </c>
      <c r="B18">
        <f>SUMPRODUCT((List!$Q$1:$Q$1107=$A18)*(List!$O$1:$O$1107=""))</f>
        <v>0</v>
      </c>
      <c r="C18">
        <f>SUMPRODUCT((List!$Q$1:$Q$1107=$A18)*(List!$O$1:$O$1107="")*(List!$B$1:$B$1107&gt;=7))</f>
        <v>0</v>
      </c>
    </row>
    <row r="19" spans="1:3">
      <c r="A19">
        <f t="shared" si="0"/>
        <v>1954</v>
      </c>
      <c r="B19">
        <f>SUMPRODUCT((List!$Q$1:$Q$1107=$A19)*(List!$O$1:$O$1107=""))</f>
        <v>0</v>
      </c>
      <c r="C19">
        <f>SUMPRODUCT((List!$Q$1:$Q$1107=$A19)*(List!$O$1:$O$1107="")*(List!$B$1:$B$1107&gt;=7))</f>
        <v>0</v>
      </c>
    </row>
    <row r="20" spans="1:3">
      <c r="A20">
        <f t="shared" si="0"/>
        <v>1955</v>
      </c>
      <c r="B20">
        <f>SUMPRODUCT((List!$Q$1:$Q$1107=$A20)*(List!$O$1:$O$1107=""))</f>
        <v>0</v>
      </c>
      <c r="C20">
        <f>SUMPRODUCT((List!$Q$1:$Q$1107=$A20)*(List!$O$1:$O$1107="")*(List!$B$1:$B$1107&gt;=7))</f>
        <v>0</v>
      </c>
    </row>
    <row r="21" spans="1:3">
      <c r="A21">
        <f t="shared" si="0"/>
        <v>1956</v>
      </c>
      <c r="B21">
        <f>SUMPRODUCT((List!$Q$1:$Q$1107=$A21)*(List!$O$1:$O$1107=""))</f>
        <v>0</v>
      </c>
      <c r="C21">
        <f>SUMPRODUCT((List!$Q$1:$Q$1107=$A21)*(List!$O$1:$O$1107="")*(List!$B$1:$B$1107&gt;=7))</f>
        <v>0</v>
      </c>
    </row>
    <row r="22" spans="1:3">
      <c r="A22">
        <f t="shared" si="0"/>
        <v>1957</v>
      </c>
      <c r="B22">
        <f>SUMPRODUCT((List!$Q$1:$Q$1107=$A22)*(List!$O$1:$O$1107=""))</f>
        <v>0</v>
      </c>
      <c r="C22">
        <f>SUMPRODUCT((List!$Q$1:$Q$1107=$A22)*(List!$O$1:$O$1107="")*(List!$B$1:$B$1107&gt;=7))</f>
        <v>0</v>
      </c>
    </row>
    <row r="23" spans="1:3">
      <c r="A23">
        <f t="shared" si="0"/>
        <v>1958</v>
      </c>
      <c r="B23">
        <f>SUMPRODUCT((List!$Q$1:$Q$1107=$A23)*(List!$O$1:$O$1107=""))</f>
        <v>0</v>
      </c>
      <c r="C23">
        <f>SUMPRODUCT((List!$Q$1:$Q$1107=$A23)*(List!$O$1:$O$1107="")*(List!$B$1:$B$1107&gt;=7))</f>
        <v>0</v>
      </c>
    </row>
    <row r="24" spans="1:3">
      <c r="A24">
        <f t="shared" si="0"/>
        <v>1959</v>
      </c>
      <c r="B24">
        <f>SUMPRODUCT((List!$Q$1:$Q$1107=$A24)*(List!$O$1:$O$1107=""))</f>
        <v>0</v>
      </c>
      <c r="C24">
        <f>SUMPRODUCT((List!$Q$1:$Q$1107=$A24)*(List!$O$1:$O$1107="")*(List!$B$1:$B$1107&gt;=7))</f>
        <v>0</v>
      </c>
    </row>
    <row r="25" spans="1:3">
      <c r="A25">
        <f t="shared" si="0"/>
        <v>1960</v>
      </c>
      <c r="B25">
        <f>SUMPRODUCT((List!$Q$1:$Q$1107=$A25)*(List!$O$1:$O$1107=""))</f>
        <v>0</v>
      </c>
      <c r="C25">
        <f>SUMPRODUCT((List!$Q$1:$Q$1107=$A25)*(List!$O$1:$O$1107="")*(List!$B$1:$B$1107&gt;=7))</f>
        <v>0</v>
      </c>
    </row>
    <row r="26" spans="1:3">
      <c r="A26">
        <f t="shared" si="0"/>
        <v>1961</v>
      </c>
      <c r="B26">
        <f>SUMPRODUCT((List!$Q$1:$Q$1107=$A26)*(List!$O$1:$O$1107=""))</f>
        <v>0</v>
      </c>
      <c r="C26">
        <f>SUMPRODUCT((List!$Q$1:$Q$1107=$A26)*(List!$O$1:$O$1107="")*(List!$B$1:$B$1107&gt;=7))</f>
        <v>0</v>
      </c>
    </row>
    <row r="27" spans="1:3">
      <c r="A27">
        <f t="shared" si="0"/>
        <v>1962</v>
      </c>
      <c r="B27">
        <f>SUMPRODUCT((List!$Q$1:$Q$1107=$A27)*(List!$O$1:$O$1107=""))</f>
        <v>0</v>
      </c>
      <c r="C27">
        <f>SUMPRODUCT((List!$Q$1:$Q$1107=$A27)*(List!$O$1:$O$1107="")*(List!$B$1:$B$1107&gt;=7))</f>
        <v>0</v>
      </c>
    </row>
    <row r="28" spans="1:3">
      <c r="A28">
        <v>1963</v>
      </c>
      <c r="B28">
        <f>SUMPRODUCT((List!$Q$1:$Q$1107=$A28)*(List!$O$1:$O$1107=""))</f>
        <v>1</v>
      </c>
      <c r="C28">
        <f>SUMPRODUCT((List!$Q$1:$Q$1107=$A28)*(List!$O$1:$O$1107="")*(List!$B$1:$B$1107&gt;=7))</f>
        <v>0</v>
      </c>
    </row>
    <row r="29" spans="1:3">
      <c r="A29">
        <v>1964</v>
      </c>
      <c r="B29">
        <f>SUMPRODUCT((List!$Q$1:$Q$1107=A29)*(List!$O$1:$O$1107=""))</f>
        <v>0</v>
      </c>
      <c r="C29">
        <f>SUMPRODUCT((List!$Q$1:$Q$1107=$A29)*(List!$O$1:$O$1107="")*(List!$B$1:$B$1107&gt;=7))</f>
        <v>0</v>
      </c>
    </row>
    <row r="30" spans="1:3">
      <c r="A30">
        <v>1965</v>
      </c>
      <c r="B30">
        <f>SUMPRODUCT((List!$Q$1:$Q$1107=A30)*(List!$O$1:$O$1107=""))</f>
        <v>0</v>
      </c>
      <c r="C30">
        <f>SUMPRODUCT((List!$Q$1:$Q$1107=$A30)*(List!$O$1:$O$1107="")*(List!$B$1:$B$1107&gt;=7))</f>
        <v>0</v>
      </c>
    </row>
    <row r="31" spans="1:3">
      <c r="A31">
        <v>1966</v>
      </c>
      <c r="B31">
        <f>SUMPRODUCT((List!$Q$1:$Q$1107=A31)*(List!$O$1:$O$1107=""))</f>
        <v>0</v>
      </c>
      <c r="C31">
        <f>SUMPRODUCT((List!$Q$1:$Q$1107=$A31)*(List!$O$1:$O$1107="")*(List!$B$1:$B$1107&gt;=7))</f>
        <v>0</v>
      </c>
    </row>
    <row r="32" spans="1:3">
      <c r="A32">
        <v>1967</v>
      </c>
      <c r="B32">
        <f>SUMPRODUCT((List!$Q$1:$Q$1107=A32)*(List!$O$1:$O$1107=""))</f>
        <v>0</v>
      </c>
      <c r="C32">
        <f>SUMPRODUCT((List!$Q$1:$Q$1107=$A32)*(List!$O$1:$O$1107="")*(List!$B$1:$B$1107&gt;=7))</f>
        <v>0</v>
      </c>
    </row>
    <row r="33" spans="1:3">
      <c r="A33">
        <v>1968</v>
      </c>
      <c r="B33">
        <f>SUMPRODUCT((List!$Q$1:$Q$1107=A33)*(List!$O$1:$O$1107=""))</f>
        <v>1</v>
      </c>
      <c r="C33">
        <f>SUMPRODUCT((List!$Q$1:$Q$1107=$A33)*(List!$O$1:$O$1107="")*(List!$B$1:$B$1107&gt;=7))</f>
        <v>0</v>
      </c>
    </row>
    <row r="34" spans="1:3">
      <c r="A34">
        <v>1969</v>
      </c>
      <c r="B34">
        <f>SUMPRODUCT((List!$Q$1:$Q$1107=A34)*(List!$O$1:$O$1107=""))</f>
        <v>2</v>
      </c>
      <c r="C34">
        <f>SUMPRODUCT((List!$Q$1:$Q$1107=$A34)*(List!$O$1:$O$1107="")*(List!$B$1:$B$1107&gt;=7))</f>
        <v>0</v>
      </c>
    </row>
    <row r="35" spans="1:3">
      <c r="A35">
        <v>1970</v>
      </c>
      <c r="B35">
        <f>SUMPRODUCT((List!$Q$1:$Q$1107=A35)*(List!$O$1:$O$1107=""))</f>
        <v>3</v>
      </c>
      <c r="C35">
        <f>SUMPRODUCT((List!$Q$1:$Q$1107=$A35)*(List!$O$1:$O$1107="")*(List!$B$1:$B$1107&gt;=7))</f>
        <v>0</v>
      </c>
    </row>
    <row r="36" spans="1:3">
      <c r="A36">
        <v>1971</v>
      </c>
      <c r="B36">
        <f>SUMPRODUCT((List!$Q$1:$Q$1107=A36)*(List!$O$1:$O$1107=""))</f>
        <v>9</v>
      </c>
      <c r="C36">
        <f>SUMPRODUCT((List!$Q$1:$Q$1107=$A36)*(List!$O$1:$O$1107="")*(List!$B$1:$B$1107&gt;=7))</f>
        <v>0</v>
      </c>
    </row>
    <row r="37" spans="1:3">
      <c r="A37">
        <v>1972</v>
      </c>
      <c r="B37">
        <f>SUMPRODUCT((List!$Q$1:$Q$1107=A37)*(List!$O$1:$O$1107=""))</f>
        <v>4</v>
      </c>
      <c r="C37">
        <f>SUMPRODUCT((List!$Q$1:$Q$1107=$A37)*(List!$O$1:$O$1107="")*(List!$B$1:$B$1107&gt;=7))</f>
        <v>0</v>
      </c>
    </row>
    <row r="38" spans="1:3">
      <c r="A38">
        <v>1973</v>
      </c>
      <c r="B38">
        <f>SUMPRODUCT((List!$Q$1:$Q$1107=A38)*(List!$O$1:$O$1107=""))</f>
        <v>4</v>
      </c>
      <c r="C38">
        <f>SUMPRODUCT((List!$Q$1:$Q$1107=$A38)*(List!$O$1:$O$1107="")*(List!$B$1:$B$1107&gt;=7))</f>
        <v>1</v>
      </c>
    </row>
    <row r="39" spans="1:3">
      <c r="A39">
        <v>1974</v>
      </c>
      <c r="B39">
        <f>SUMPRODUCT((List!$Q$1:$Q$1107=A39)*(List!$O$1:$O$1107=""))</f>
        <v>4</v>
      </c>
      <c r="C39">
        <f>SUMPRODUCT((List!$Q$1:$Q$1107=$A39)*(List!$O$1:$O$1107="")*(List!$B$1:$B$1107&gt;=7))</f>
        <v>3</v>
      </c>
    </row>
    <row r="40" spans="1:3">
      <c r="A40">
        <v>1975</v>
      </c>
      <c r="B40">
        <f>SUMPRODUCT((List!$Q$1:$Q$1107=A40)*(List!$O$1:$O$1107=""))</f>
        <v>8</v>
      </c>
      <c r="C40">
        <f>SUMPRODUCT((List!$Q$1:$Q$1107=$A40)*(List!$O$1:$O$1107="")*(List!$B$1:$B$1107&gt;=7))</f>
        <v>3</v>
      </c>
    </row>
    <row r="41" spans="1:3">
      <c r="A41">
        <v>1976</v>
      </c>
      <c r="B41">
        <f>SUMPRODUCT((List!$Q$1:$Q$1107=A41)*(List!$O$1:$O$1107=""))</f>
        <v>2</v>
      </c>
      <c r="C41">
        <f>SUMPRODUCT((List!$Q$1:$Q$1107=$A41)*(List!$O$1:$O$1107="")*(List!$B$1:$B$1107&gt;=7))</f>
        <v>1</v>
      </c>
    </row>
    <row r="42" spans="1:3">
      <c r="A42">
        <v>1977</v>
      </c>
      <c r="B42">
        <f>SUMPRODUCT((List!$Q$1:$Q$1107=A42)*(List!$O$1:$O$1107=""))</f>
        <v>5</v>
      </c>
      <c r="C42">
        <f>SUMPRODUCT((List!$Q$1:$Q$1107=$A42)*(List!$O$1:$O$1107="")*(List!$B$1:$B$1107&gt;=7))</f>
        <v>1</v>
      </c>
    </row>
    <row r="43" spans="1:3">
      <c r="A43">
        <v>1978</v>
      </c>
      <c r="B43">
        <f>SUMPRODUCT((List!$Q$1:$Q$1107=A43)*(List!$O$1:$O$1107=""))</f>
        <v>3</v>
      </c>
      <c r="C43">
        <f>SUMPRODUCT((List!$Q$1:$Q$1107=$A43)*(List!$O$1:$O$1107="")*(List!$B$1:$B$1107&gt;=7))</f>
        <v>2</v>
      </c>
    </row>
    <row r="44" spans="1:3">
      <c r="A44">
        <v>1979</v>
      </c>
      <c r="B44">
        <f>SUMPRODUCT((List!$Q$1:$Q$1107=A44)*(List!$O$1:$O$1107=""))</f>
        <v>2</v>
      </c>
      <c r="C44">
        <f>SUMPRODUCT((List!$Q$1:$Q$1107=$A44)*(List!$O$1:$O$1107="")*(List!$B$1:$B$1107&gt;=7))</f>
        <v>0</v>
      </c>
    </row>
    <row r="45" spans="1:3">
      <c r="A45">
        <v>1980</v>
      </c>
      <c r="B45">
        <f>SUMPRODUCT((List!$Q$1:$Q$1107=A45)*(List!$O$1:$O$1107=""))</f>
        <v>0</v>
      </c>
      <c r="C45">
        <f>SUMPRODUCT((List!$Q$1:$Q$1107=$A45)*(List!$O$1:$O$1107="")*(List!$B$1:$B$1107&gt;=7))</f>
        <v>0</v>
      </c>
    </row>
    <row r="46" spans="1:3">
      <c r="A46">
        <v>1981</v>
      </c>
      <c r="B46">
        <f>SUMPRODUCT((List!$Q$1:$Q$1107=A46)*(List!$O$1:$O$1107=""))</f>
        <v>3</v>
      </c>
      <c r="C46">
        <f>SUMPRODUCT((List!$Q$1:$Q$1107=$A46)*(List!$O$1:$O$1107="")*(List!$B$1:$B$1107&gt;=7))</f>
        <v>0</v>
      </c>
    </row>
    <row r="47" spans="1:3">
      <c r="A47">
        <v>1982</v>
      </c>
      <c r="B47">
        <f>SUMPRODUCT((List!$Q$1:$Q$1107=A47)*(List!$O$1:$O$1107=""))</f>
        <v>1</v>
      </c>
      <c r="C47">
        <f>SUMPRODUCT((List!$Q$1:$Q$1107=$A47)*(List!$O$1:$O$1107="")*(List!$B$1:$B$1107&gt;=7))</f>
        <v>0</v>
      </c>
    </row>
    <row r="48" spans="1:3">
      <c r="A48">
        <v>1983</v>
      </c>
      <c r="B48">
        <f>SUMPRODUCT((List!$Q$1:$Q$1107=A48)*(List!$O$1:$O$1107=""))</f>
        <v>1</v>
      </c>
      <c r="C48">
        <f>SUMPRODUCT((List!$Q$1:$Q$1107=$A48)*(List!$O$1:$O$1107="")*(List!$B$1:$B$1107&gt;=7))</f>
        <v>0</v>
      </c>
    </row>
    <row r="49" spans="1:3">
      <c r="A49">
        <v>1984</v>
      </c>
      <c r="B49">
        <f>SUMPRODUCT((List!$Q$1:$Q$1107=A49)*(List!$O$1:$O$1107=""))</f>
        <v>6</v>
      </c>
      <c r="C49">
        <f>SUMPRODUCT((List!$Q$1:$Q$1107=$A49)*(List!$O$1:$O$1107="")*(List!$B$1:$B$1107&gt;=7))</f>
        <v>3</v>
      </c>
    </row>
    <row r="50" spans="1:3">
      <c r="A50">
        <v>1985</v>
      </c>
      <c r="B50">
        <f>SUMPRODUCT((List!$Q$1:$Q$1107=A50)*(List!$O$1:$O$1107=""))</f>
        <v>2</v>
      </c>
      <c r="C50">
        <f>SUMPRODUCT((List!$Q$1:$Q$1107=$A50)*(List!$O$1:$O$1107="")*(List!$B$1:$B$1107&gt;=7))</f>
        <v>0</v>
      </c>
    </row>
    <row r="51" spans="1:3">
      <c r="A51">
        <v>1986</v>
      </c>
      <c r="B51">
        <f>SUMPRODUCT((List!$Q$1:$Q$1107=A51)*(List!$O$1:$O$1107=""))</f>
        <v>4</v>
      </c>
      <c r="C51">
        <f>SUMPRODUCT((List!$Q$1:$Q$1107=$A51)*(List!$O$1:$O$1107="")*(List!$B$1:$B$1107&gt;=7))</f>
        <v>1</v>
      </c>
    </row>
    <row r="52" spans="1:3">
      <c r="A52">
        <v>1987</v>
      </c>
      <c r="B52">
        <f>SUMPRODUCT((List!$Q$1:$Q$1107=A52)*(List!$O$1:$O$1107=""))</f>
        <v>10</v>
      </c>
      <c r="C52">
        <f>SUMPRODUCT((List!$Q$1:$Q$1107=$A52)*(List!$O$1:$O$1107="")*(List!$B$1:$B$1107&gt;=7))</f>
        <v>1</v>
      </c>
    </row>
    <row r="53" spans="1:3">
      <c r="A53">
        <v>1988</v>
      </c>
      <c r="B53">
        <f>SUMPRODUCT((List!$Q$1:$Q$1107=A53)*(List!$O$1:$O$1107=""))</f>
        <v>4</v>
      </c>
      <c r="C53">
        <f>SUMPRODUCT((List!$Q$1:$Q$1107=$A53)*(List!$O$1:$O$1107="")*(List!$B$1:$B$1107&gt;=7))</f>
        <v>0</v>
      </c>
    </row>
    <row r="54" spans="1:3">
      <c r="A54">
        <v>1989</v>
      </c>
      <c r="B54">
        <f>SUMPRODUCT((List!$Q$1:$Q$1107=A54)*(List!$O$1:$O$1107=""))</f>
        <v>5</v>
      </c>
      <c r="C54">
        <f>SUMPRODUCT((List!$Q$1:$Q$1107=$A54)*(List!$O$1:$O$1107="")*(List!$B$1:$B$1107&gt;=7))</f>
        <v>0</v>
      </c>
    </row>
    <row r="55" spans="1:3">
      <c r="A55">
        <v>1990</v>
      </c>
      <c r="B55">
        <f>SUMPRODUCT((List!$Q$1:$Q$1107=A55)*(List!$O$1:$O$1107=""))</f>
        <v>1</v>
      </c>
      <c r="C55">
        <f>SUMPRODUCT((List!$Q$1:$Q$1107=$A55)*(List!$O$1:$O$1107="")*(List!$B$1:$B$1107&gt;=7))</f>
        <v>0</v>
      </c>
    </row>
    <row r="56" spans="1:3">
      <c r="A56">
        <v>1991</v>
      </c>
      <c r="B56">
        <f>SUMPRODUCT((List!$Q$1:$Q$1107=A56)*(List!$O$1:$O$1107=""))</f>
        <v>6</v>
      </c>
      <c r="C56">
        <f>SUMPRODUCT((List!$Q$1:$Q$1107=$A56)*(List!$O$1:$O$1107="")*(List!$B$1:$B$1107&gt;=7))</f>
        <v>0</v>
      </c>
    </row>
    <row r="57" spans="1:3">
      <c r="A57">
        <v>1992</v>
      </c>
      <c r="B57">
        <f>SUMPRODUCT((List!$Q$1:$Q$1107=A57)*(List!$O$1:$O$1107=""))</f>
        <v>5</v>
      </c>
      <c r="C57">
        <f>SUMPRODUCT((List!$Q$1:$Q$1107=$A57)*(List!$O$1:$O$1107="")*(List!$B$1:$B$1107&gt;=7))</f>
        <v>0</v>
      </c>
    </row>
    <row r="58" spans="1:3">
      <c r="A58">
        <v>1993</v>
      </c>
      <c r="B58">
        <f>SUMPRODUCT((List!$Q$1:$Q$1107=A58)*(List!$O$1:$O$1107=""))</f>
        <v>3</v>
      </c>
      <c r="C58">
        <f>SUMPRODUCT((List!$Q$1:$Q$1107=$A58)*(List!$O$1:$O$1107="")*(List!$B$1:$B$1107&gt;=7))</f>
        <v>0</v>
      </c>
    </row>
    <row r="59" spans="1:3">
      <c r="A59">
        <v>1994</v>
      </c>
      <c r="B59">
        <f>SUMPRODUCT((List!$Q$1:$Q$1107=A59)*(List!$O$1:$O$1107=""))</f>
        <v>4</v>
      </c>
      <c r="C59">
        <f>SUMPRODUCT((List!$Q$1:$Q$1107=$A59)*(List!$O$1:$O$1107="")*(List!$B$1:$B$1107&gt;=7))</f>
        <v>0</v>
      </c>
    </row>
    <row r="60" spans="1:3">
      <c r="A60">
        <v>1995</v>
      </c>
      <c r="B60">
        <f>SUMPRODUCT((List!$Q$1:$Q$1107=A60)*(List!$O$1:$O$1107=""))</f>
        <v>1</v>
      </c>
      <c r="C60">
        <f>SUMPRODUCT((List!$Q$1:$Q$1107=$A60)*(List!$O$1:$O$1107="")*(List!$B$1:$B$1107&gt;=7))</f>
        <v>0</v>
      </c>
    </row>
    <row r="61" spans="1:3">
      <c r="A61">
        <v>1996</v>
      </c>
      <c r="B61">
        <f>SUMPRODUCT((List!$Q$1:$Q$1107=A61)*(List!$O$1:$O$1107=""))</f>
        <v>2</v>
      </c>
      <c r="C61">
        <f>SUMPRODUCT((List!$Q$1:$Q$1107=$A61)*(List!$O$1:$O$1107="")*(List!$B$1:$B$1107&gt;=7))</f>
        <v>1</v>
      </c>
    </row>
    <row r="62" spans="1:3">
      <c r="A62">
        <v>1997</v>
      </c>
      <c r="B62">
        <f>SUMPRODUCT((List!$Q$1:$Q$1107=A62)*(List!$O$1:$O$1107=""))</f>
        <v>5</v>
      </c>
      <c r="C62">
        <f>SUMPRODUCT((List!$Q$1:$Q$1107=$A62)*(List!$O$1:$O$1107="")*(List!$B$1:$B$1107&gt;=7))</f>
        <v>4</v>
      </c>
    </row>
    <row r="63" spans="1:3">
      <c r="A63">
        <v>1998</v>
      </c>
      <c r="B63">
        <f>SUMPRODUCT((List!$Q$1:$Q$1107=A63)*(List!$O$1:$O$1107=""))</f>
        <v>2</v>
      </c>
      <c r="C63">
        <f>SUMPRODUCT((List!$Q$1:$Q$1107=$A63)*(List!$O$1:$O$1107="")*(List!$B$1:$B$1107&gt;=7))</f>
        <v>0</v>
      </c>
    </row>
    <row r="64" spans="1:3">
      <c r="A64">
        <v>1999</v>
      </c>
      <c r="B64">
        <f>SUMPRODUCT((List!$Q$1:$Q$1107=A64)*(List!$O$1:$O$1107=""))</f>
        <v>2</v>
      </c>
      <c r="C64">
        <f>SUMPRODUCT((List!$Q$1:$Q$1107=$A64)*(List!$O$1:$O$1107="")*(List!$B$1:$B$1107&gt;=7))</f>
        <v>0</v>
      </c>
    </row>
    <row r="65" spans="1:3">
      <c r="A65">
        <v>2000</v>
      </c>
      <c r="B65">
        <f>SUMPRODUCT((List!$Q$1:$Q$1107=A65)*(List!$O$1:$O$1107=""))</f>
        <v>4</v>
      </c>
      <c r="C65">
        <f>SUMPRODUCT((List!$Q$1:$Q$1107=$A65)*(List!$O$1:$O$1107="")*(List!$B$1:$B$1107&gt;=7))</f>
        <v>1</v>
      </c>
    </row>
    <row r="66" spans="1:3">
      <c r="A66">
        <v>2001</v>
      </c>
      <c r="B66">
        <f>SUMPRODUCT((List!$Q$1:$Q$1107=A66)*(List!$O$1:$O$1107=""))</f>
        <v>4</v>
      </c>
      <c r="C66">
        <f>SUMPRODUCT((List!$Q$1:$Q$1107=$A66)*(List!$O$1:$O$1107="")*(List!$B$1:$B$1107&gt;=7))</f>
        <v>3</v>
      </c>
    </row>
    <row r="67" spans="1:3">
      <c r="A67">
        <v>2002</v>
      </c>
      <c r="B67">
        <f>SUMPRODUCT((List!$Q$1:$Q$1107=A67)*(List!$O$1:$O$1107=""))</f>
        <v>3</v>
      </c>
      <c r="C67">
        <f>SUMPRODUCT((List!$Q$1:$Q$1107=$A67)*(List!$O$1:$O$1107="")*(List!$B$1:$B$1107&gt;=7))</f>
        <v>1</v>
      </c>
    </row>
    <row r="68" spans="1:3">
      <c r="A68">
        <v>2003</v>
      </c>
      <c r="B68">
        <f>SUMPRODUCT((List!$Q$1:$Q$1107=A68)*(List!$O$1:$O$1107=""))</f>
        <v>1</v>
      </c>
      <c r="C68">
        <f>SUMPRODUCT((List!$Q$1:$Q$1107=$A68)*(List!$O$1:$O$1107="")*(List!$B$1:$B$1107&gt;=7))</f>
        <v>0</v>
      </c>
    </row>
    <row r="69" spans="1:3">
      <c r="A69">
        <v>2004</v>
      </c>
      <c r="B69">
        <f>SUMPRODUCT((List!$Q$1:$Q$1107=A69)*(List!$O$1:$O$1107=""))</f>
        <v>5</v>
      </c>
      <c r="C69">
        <f>SUMPRODUCT((List!$Q$1:$Q$1107=$A69)*(List!$O$1:$O$1107="")*(List!$B$1:$B$1107&gt;=7))</f>
        <v>2</v>
      </c>
    </row>
    <row r="70" spans="1:3">
      <c r="A70">
        <v>2005</v>
      </c>
      <c r="B70">
        <f>SUMPRODUCT((List!$Q$1:$Q$1107=A70)*(List!$O$1:$O$1107=""))</f>
        <v>1</v>
      </c>
      <c r="C70">
        <f>SUMPRODUCT((List!$Q$1:$Q$1107=$A70)*(List!$O$1:$O$1107="")*(List!$B$1:$B$1107&gt;=7))</f>
        <v>1</v>
      </c>
    </row>
    <row r="71" spans="1:3">
      <c r="A71">
        <v>2006</v>
      </c>
      <c r="B71">
        <f>SUMPRODUCT((List!$Q$1:$Q$1107=A71)*(List!$O$1:$O$1107=""))</f>
        <v>7</v>
      </c>
      <c r="C71">
        <f>SUMPRODUCT((List!$Q$1:$Q$1107=$A71)*(List!$O$1:$O$1107="")*(List!$B$1:$B$1107&gt;=7))</f>
        <v>4</v>
      </c>
    </row>
    <row r="72" spans="1:3">
      <c r="A72">
        <v>2007</v>
      </c>
      <c r="B72">
        <f>SUMPRODUCT((List!$Q$1:$Q$1107=A72)*(List!$O$1:$O$1107=""))</f>
        <v>5</v>
      </c>
      <c r="C72">
        <f>SUMPRODUCT((List!$Q$1:$Q$1107=$A72)*(List!$O$1:$O$1107="")*(List!$B$1:$B$1107&gt;=7))</f>
        <v>2</v>
      </c>
    </row>
    <row r="73" spans="1:3">
      <c r="A73">
        <v>2008</v>
      </c>
      <c r="B73">
        <f>SUMPRODUCT((List!$Q$1:$Q$1107=A73)*(List!$O$1:$O$1107=""))</f>
        <v>5</v>
      </c>
      <c r="C73">
        <f>SUMPRODUCT((List!$Q$1:$Q$1107=$A73)*(List!$O$1:$O$1107="")*(List!$B$1:$B$1107&gt;=7))</f>
        <v>1</v>
      </c>
    </row>
    <row r="74" spans="1:3">
      <c r="A74">
        <v>2009</v>
      </c>
      <c r="B74">
        <f>SUMPRODUCT((List!$Q$1:$Q$1107=A74)*(List!$O$1:$O$1107=""))</f>
        <v>6</v>
      </c>
      <c r="C74">
        <f>SUMPRODUCT((List!$Q$1:$Q$1107=$A74)*(List!$O$1:$O$1107="")*(List!$B$1:$B$1107&gt;=7))</f>
        <v>2</v>
      </c>
    </row>
    <row r="75" spans="1:3">
      <c r="A75">
        <v>2010</v>
      </c>
      <c r="B75">
        <f>SUMPRODUCT((List!$Q$1:$Q$1107=A75)*(List!$O$1:$O$1107=""))</f>
        <v>8</v>
      </c>
      <c r="C75">
        <f>SUMPRODUCT((List!$Q$1:$Q$1107=$A75)*(List!$O$1:$O$1107="")*(List!$B$1:$B$1107&gt;=7))</f>
        <v>2</v>
      </c>
    </row>
    <row r="76" spans="1:3">
      <c r="A76">
        <v>2011</v>
      </c>
      <c r="B76">
        <f>SUMPRODUCT((List!$Q$1:$Q$1107=A76)*(List!$O$1:$O$1107=""))</f>
        <v>3</v>
      </c>
      <c r="C76">
        <f>SUMPRODUCT((List!$Q$1:$Q$1107=$A76)*(List!$O$1:$O$1107="")*(List!$B$1:$B$1107&gt;=7))</f>
        <v>0</v>
      </c>
    </row>
    <row r="77" spans="1:3">
      <c r="A77">
        <v>2012</v>
      </c>
      <c r="B77">
        <f>SUMPRODUCT((List!$Q$1:$Q$1107=A77)*(List!$O$1:$O$1107=""))</f>
        <v>7</v>
      </c>
      <c r="C77">
        <f>SUMPRODUCT((List!$Q$1:$Q$1107=$A77)*(List!$O$1:$O$1107="")*(List!$B$1:$B$1107&gt;=7))</f>
        <v>0</v>
      </c>
    </row>
    <row r="78" spans="1:3">
      <c r="A78">
        <v>2013</v>
      </c>
      <c r="B78">
        <f>SUMPRODUCT((List!$Q$1:$Q$1107=A78)*(List!$O$1:$O$1107=""))</f>
        <v>6</v>
      </c>
      <c r="C78">
        <f>SUMPRODUCT((List!$Q$1:$Q$1107=$A78)*(List!$O$1:$O$1107="")*(List!$B$1:$B$1107&gt;=7))</f>
        <v>2</v>
      </c>
    </row>
    <row r="79" spans="1:3">
      <c r="A79">
        <v>2014</v>
      </c>
      <c r="B79">
        <f>SUMPRODUCT((List!$Q$1:$Q$1107=A79)*(List!$O$1:$O$1107=""))</f>
        <v>7</v>
      </c>
      <c r="C79">
        <f>SUMPRODUCT((List!$Q$1:$Q$1107=$A79)*(List!$O$1:$O$1107="")*(List!$B$1:$B$1107&gt;=7))</f>
        <v>2</v>
      </c>
    </row>
    <row r="80" spans="1:3">
      <c r="A80">
        <v>2015</v>
      </c>
      <c r="B80">
        <f>SUMPRODUCT((List!$Q$1:$Q$1107=A80)*(List!$O$1:$O$1107=""))</f>
        <v>5</v>
      </c>
      <c r="C80">
        <f>SUMPRODUCT((List!$Q$1:$Q$1107=$A80)*(List!$O$1:$O$1107="")*(List!$B$1:$B$1107&gt;=7))</f>
        <v>2</v>
      </c>
    </row>
    <row r="81" spans="1:3">
      <c r="A81">
        <v>2016</v>
      </c>
      <c r="B81">
        <f>SUMPRODUCT((List!$Q$1:$Q$1107=A81)*(List!$O$1:$O$1107=""))</f>
        <v>1</v>
      </c>
      <c r="C81">
        <f>SUMPRODUCT((List!$Q$1:$Q$1107=$A81)*(List!$O$1:$O$1107="")*(List!$B$1:$B$1107&gt;=7))</f>
        <v>1</v>
      </c>
    </row>
    <row r="82" spans="1:3">
      <c r="A82">
        <v>2017</v>
      </c>
      <c r="B82">
        <f>SUMPRODUCT((List!$Q$1:$Q$1107=A82)*(List!$O$1:$O$1107=""))</f>
        <v>7</v>
      </c>
      <c r="C82">
        <f>SUMPRODUCT((List!$Q$1:$Q$1107=$A82)*(List!$O$1:$O$1107="")*(List!$B$1:$B$1107&gt;=7))</f>
        <v>4</v>
      </c>
    </row>
    <row r="83" spans="1:3">
      <c r="A83">
        <v>2018</v>
      </c>
      <c r="B83">
        <f>SUMPRODUCT((List!$Q$1:$Q$1107=A83)*(List!$O$1:$O$1107=""))</f>
        <v>7</v>
      </c>
      <c r="C83">
        <f>SUMPRODUCT((List!$Q$1:$Q$1107=$A83)*(List!$O$1:$O$1107="")*(List!$B$1:$B$1107&gt;=7))</f>
        <v>1</v>
      </c>
    </row>
    <row r="84" spans="1:3">
      <c r="A84">
        <v>2019</v>
      </c>
      <c r="B84">
        <f>SUMPRODUCT((List!$Q$1:$Q$1107=A84)*(List!$O$1:$O$1107=""))</f>
        <v>8</v>
      </c>
      <c r="C84">
        <f>SUMPRODUCT((List!$Q$1:$Q$1107=$A84)*(List!$O$1:$O$1107="")*(List!$B$1:$B$1107&gt;=7))</f>
        <v>2</v>
      </c>
    </row>
    <row r="85" spans="1:3">
      <c r="A85">
        <v>2020</v>
      </c>
      <c r="B85">
        <f>SUMPRODUCT((List!$Q$1:$Q$1107=A85)*(List!$O$1:$O$1107=""))</f>
        <v>7</v>
      </c>
      <c r="C85">
        <f>SUMPRODUCT((List!$Q$1:$Q$1107=$A85)*(List!$O$1:$O$1107="")*(List!$B$1:$B$1107&gt;=7))</f>
        <v>5</v>
      </c>
    </row>
    <row r="86" spans="1:3">
      <c r="A86">
        <v>2021</v>
      </c>
      <c r="B86">
        <f>SUMPRODUCT((List!$Q$1:$Q$1107=A86)*(List!$O$1:$O$1107=""))</f>
        <v>41</v>
      </c>
      <c r="C86">
        <f>SUMPRODUCT((List!$Q$1:$Q$1107=$A86)*(List!$O$1:$O$1107="")*(List!$B$1:$B$1107&gt;=7))</f>
        <v>26</v>
      </c>
    </row>
    <row r="87" spans="1:3">
      <c r="A87">
        <v>2022</v>
      </c>
      <c r="B87">
        <f>SUMPRODUCT((List!$Q$1:$Q$1107=A87)*(List!$O$1:$O$1107=""))</f>
        <v>23</v>
      </c>
      <c r="C87">
        <f>SUMPRODUCT((List!$Q$1:$Q$1107=$A87)*(List!$O$1:$O$1107="")*(List!$B$1:$B$1107&gt;=7))</f>
        <v>15</v>
      </c>
    </row>
    <row r="88" spans="1:3">
      <c r="A88">
        <v>2023</v>
      </c>
      <c r="B88" cm="1">
        <f t="array" ref="B88">SUMPRODUCT((List!$Q$1:$Q$1107=A88)*(List!$O$1:$O$1107=""))</f>
        <v>18</v>
      </c>
      <c r="C88">
        <f>SUMPRODUCT((List!$Q$1:$Q$1107=$A88)*(List!$O$1:$O$1107="")*(List!$B$1:$B$1107&gt;=7))</f>
        <v>9</v>
      </c>
    </row>
    <row r="89" spans="1:3">
      <c r="A89">
        <v>2024</v>
      </c>
      <c r="B89" cm="1">
        <f t="array" ref="B89">SUMPRODUCT((List!$Q$1:$Q$1107=A89)*(List!$O$1:$O$1107=""))</f>
        <v>23</v>
      </c>
      <c r="C89">
        <f>SUMPRODUCT((List!$Q$1:$Q$1107=$A89)*(List!$O$1:$O$1107="")*(List!$B$1:$B$1107&gt;=7))</f>
        <v>11</v>
      </c>
    </row>
    <row r="90" spans="1:3">
      <c r="A90">
        <v>2025</v>
      </c>
      <c r="B90" cm="1">
        <f t="array" ref="B90">SUMPRODUCT((List!$Q$1:$Q$1107=A90)*(List!$O$1:$O$1107=""))</f>
        <v>13</v>
      </c>
      <c r="C90">
        <f>SUMPRODUCT((List!$Q$1:$Q$1107=$A90)*(List!$O$1:$O$1107="")*(List!$B$1:$B$1107&gt;=7))</f>
        <v>9</v>
      </c>
    </row>
    <row r="91" spans="1:3">
      <c r="A91" s="3" t="s">
        <v>520</v>
      </c>
      <c r="B91">
        <f>SUM(B2:B90)</f>
        <v>343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Q26" sqref="Q26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9.1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734</v>
      </c>
      <c r="X1" s="82" t="s">
        <v>55</v>
      </c>
    </row>
    <row r="2" spans="1:27">
      <c r="A2" s="118" t="s">
        <v>770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774</v>
      </c>
      <c r="S2" s="34" t="s">
        <v>773</v>
      </c>
      <c r="T2" s="34" t="s">
        <v>771</v>
      </c>
      <c r="U2" s="34" t="s">
        <v>120</v>
      </c>
      <c r="V2" s="34" t="s">
        <v>550</v>
      </c>
      <c r="W2" s="83"/>
      <c r="X2" s="130" t="s">
        <v>986</v>
      </c>
      <c r="Y2" s="130" t="s">
        <v>772</v>
      </c>
      <c r="Z2" s="75" t="s">
        <v>1620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889</v>
      </c>
      <c r="Q3" s="45">
        <v>1982</v>
      </c>
      <c r="R3" s="34" t="s">
        <v>680</v>
      </c>
      <c r="S3" s="34" t="s">
        <v>681</v>
      </c>
      <c r="T3" s="34" t="s">
        <v>179</v>
      </c>
      <c r="U3" s="34" t="s">
        <v>553</v>
      </c>
      <c r="V3" s="34" t="s">
        <v>582</v>
      </c>
      <c r="W3" s="83"/>
      <c r="X3" s="130" t="s">
        <v>988</v>
      </c>
      <c r="Y3" s="130" t="s">
        <v>1142</v>
      </c>
      <c r="Z3" s="130" t="s">
        <v>1143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1052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1055</v>
      </c>
      <c r="Y5" s="130" t="s">
        <v>1128</v>
      </c>
      <c r="Z5" s="130" t="s">
        <v>1130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1058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709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938</v>
      </c>
    </row>
    <row r="9" spans="1:27" s="54" customFormat="1">
      <c r="A9" s="114" t="s">
        <v>725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726</v>
      </c>
      <c r="T9" s="54" t="s">
        <v>727</v>
      </c>
      <c r="U9" s="54" t="s">
        <v>728</v>
      </c>
      <c r="V9" s="54" t="s">
        <v>729</v>
      </c>
      <c r="W9" s="87">
        <v>1E+17</v>
      </c>
      <c r="X9" s="130" t="s">
        <v>730</v>
      </c>
    </row>
    <row r="10" spans="1:27">
      <c r="A10" s="134" t="s">
        <v>1262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1260</v>
      </c>
      <c r="T10" s="34" t="s">
        <v>1261</v>
      </c>
      <c r="U10" s="54" t="s">
        <v>1258</v>
      </c>
      <c r="V10" s="34" t="s">
        <v>577</v>
      </c>
      <c r="W10" s="83">
        <v>1.5E+16</v>
      </c>
      <c r="X10" s="75" t="s">
        <v>1257</v>
      </c>
      <c r="AA10" s="54"/>
    </row>
    <row r="11" spans="1:27">
      <c r="A11" s="100" t="s">
        <v>1279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1276</v>
      </c>
      <c r="T11" s="34" t="s">
        <v>1280</v>
      </c>
      <c r="U11" s="38" t="s">
        <v>857</v>
      </c>
      <c r="V11" s="34" t="s">
        <v>825</v>
      </c>
      <c r="W11" s="83">
        <v>25000000000000</v>
      </c>
      <c r="X11" s="75" t="s">
        <v>1275</v>
      </c>
      <c r="AA11" s="54"/>
    </row>
    <row r="12" spans="1:27" s="143" customFormat="1" ht="12.75" customHeight="1">
      <c r="A12" s="154" t="s">
        <v>1413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1414</v>
      </c>
      <c r="T12" s="143" t="s">
        <v>1412</v>
      </c>
      <c r="U12" s="38" t="s">
        <v>857</v>
      </c>
      <c r="V12" s="34" t="s">
        <v>825</v>
      </c>
      <c r="W12" s="83">
        <v>20000000000000</v>
      </c>
      <c r="X12" s="146" t="s">
        <v>1411</v>
      </c>
    </row>
    <row r="13" spans="1:27" s="143" customFormat="1" ht="12.75" customHeight="1">
      <c r="A13" s="155" t="s">
        <v>1552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1555</v>
      </c>
      <c r="T13" s="143" t="s">
        <v>1553</v>
      </c>
      <c r="U13" s="34" t="s">
        <v>648</v>
      </c>
      <c r="V13" s="34" t="s">
        <v>1554</v>
      </c>
      <c r="W13" s="83">
        <v>2400000000000000</v>
      </c>
      <c r="X13" s="146" t="s">
        <v>1551</v>
      </c>
    </row>
    <row r="14" spans="1:27" s="54" customFormat="1" ht="13.15" customHeight="1">
      <c r="A14" s="177" t="s">
        <v>1687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1691</v>
      </c>
      <c r="T14" s="54" t="s">
        <v>1683</v>
      </c>
      <c r="U14" s="38" t="s">
        <v>1686</v>
      </c>
      <c r="V14" s="54" t="s">
        <v>1685</v>
      </c>
      <c r="W14" s="87">
        <v>20000000000</v>
      </c>
      <c r="X14" s="176" t="s">
        <v>1680</v>
      </c>
      <c r="Y14" s="176"/>
    </row>
    <row r="15" spans="1:27" s="54" customFormat="1" ht="13.15" customHeight="1">
      <c r="A15" s="178" t="s">
        <v>1755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1766</v>
      </c>
      <c r="T15" s="54" t="s">
        <v>1765</v>
      </c>
      <c r="U15" s="38" t="s">
        <v>1686</v>
      </c>
      <c r="V15" s="34" t="s">
        <v>825</v>
      </c>
      <c r="W15" s="87">
        <v>8600000000000</v>
      </c>
      <c r="X15" s="176" t="s">
        <v>1764</v>
      </c>
      <c r="Y15" s="176"/>
    </row>
    <row r="16" spans="1:27" ht="15">
      <c r="A16" s="102" t="s">
        <v>1606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1763</v>
      </c>
    </row>
    <row r="21" spans="15:16" ht="14.25">
      <c r="O21" s="204">
        <v>2</v>
      </c>
      <c r="P21" s="6" t="s">
        <v>1761</v>
      </c>
    </row>
    <row r="22" spans="15:16" ht="14.25">
      <c r="O22" s="204">
        <v>3</v>
      </c>
      <c r="P22" s="6" t="s">
        <v>1762</v>
      </c>
    </row>
  </sheetData>
  <phoneticPr fontId="29"/>
  <conditionalFormatting sqref="O2:O15">
    <cfRule type="cellIs" dxfId="2" priority="4" stopIfTrue="1" operator="between">
      <formula>1</formula>
      <formula>1</formula>
    </cfRule>
    <cfRule type="cellIs" dxfId="1" priority="5" stopIfTrue="1" operator="between">
      <formula>2</formula>
      <formula>3</formula>
    </cfRule>
    <cfRule type="cellIs" dxfId="0" priority="6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</hyperlinks>
  <pageMargins left="0.7" right="0.7" top="0.75" bottom="0.75" header="0.3" footer="0.3"/>
  <pageSetup paperSize="9" orientation="portrait"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2025-11-27T12:57:51Z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